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Cursos ofertados\Cidades Resilientes - 2018\TURMAS\Turma 1\"/>
    </mc:Choice>
  </mc:AlternateContent>
  <bookViews>
    <workbookView xWindow="0" yWindow="0" windowWidth="28800" windowHeight="117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K72" i="1"/>
  <c r="K84" i="1"/>
  <c r="L84" i="1" s="1"/>
  <c r="L83" i="1"/>
  <c r="K83" i="1"/>
  <c r="M83" i="1" s="1"/>
  <c r="K82" i="1"/>
  <c r="M82" i="1" s="1"/>
  <c r="K81" i="1"/>
  <c r="M81" i="1" s="1"/>
  <c r="K88" i="1"/>
  <c r="L88" i="1" s="1"/>
  <c r="K87" i="1"/>
  <c r="M87" i="1" s="1"/>
  <c r="K86" i="1"/>
  <c r="M86" i="1" s="1"/>
  <c r="K79" i="1"/>
  <c r="L79" i="1" s="1"/>
  <c r="K78" i="1"/>
  <c r="L78" i="1" s="1"/>
  <c r="I77" i="1"/>
  <c r="K77" i="1" s="1"/>
  <c r="K71" i="1"/>
  <c r="L71" i="1" s="1"/>
  <c r="K70" i="1"/>
  <c r="L70" i="1" s="1"/>
  <c r="K69" i="1"/>
  <c r="L69" i="1" s="1"/>
  <c r="K68" i="1"/>
  <c r="M68" i="1" s="1"/>
  <c r="K67" i="1"/>
  <c r="L67" i="1" s="1"/>
  <c r="K66" i="1"/>
  <c r="L66" i="1" s="1"/>
  <c r="K65" i="1"/>
  <c r="L65" i="1" s="1"/>
  <c r="K64" i="1"/>
  <c r="M64" i="1" s="1"/>
  <c r="K63" i="1"/>
  <c r="L63" i="1" s="1"/>
  <c r="K62" i="1"/>
  <c r="M62" i="1" s="1"/>
  <c r="K61" i="1"/>
  <c r="L61" i="1" s="1"/>
  <c r="K60" i="1"/>
  <c r="M60" i="1" s="1"/>
  <c r="K58" i="1"/>
  <c r="L58" i="1" s="1"/>
  <c r="K57" i="1"/>
  <c r="M57" i="1" s="1"/>
  <c r="K56" i="1"/>
  <c r="L56" i="1" s="1"/>
  <c r="K54" i="1"/>
  <c r="L54" i="1" s="1"/>
  <c r="K53" i="1"/>
  <c r="M53" i="1" s="1"/>
  <c r="K52" i="1"/>
  <c r="L52" i="1" s="1"/>
  <c r="K50" i="1"/>
  <c r="K49" i="1" s="1"/>
  <c r="M84" i="1" l="1"/>
  <c r="L82" i="1"/>
  <c r="K80" i="1"/>
  <c r="L81" i="1"/>
  <c r="M70" i="1"/>
  <c r="M88" i="1"/>
  <c r="M63" i="1"/>
  <c r="M66" i="1"/>
  <c r="M52" i="1"/>
  <c r="M56" i="1"/>
  <c r="L62" i="1"/>
  <c r="M71" i="1"/>
  <c r="M79" i="1"/>
  <c r="M67" i="1"/>
  <c r="M77" i="1"/>
  <c r="K76" i="1"/>
  <c r="L77" i="1"/>
  <c r="L87" i="1"/>
  <c r="M78" i="1"/>
  <c r="K85" i="1"/>
  <c r="L86" i="1"/>
  <c r="M50" i="1"/>
  <c r="L53" i="1"/>
  <c r="M54" i="1"/>
  <c r="L57" i="1"/>
  <c r="M58" i="1"/>
  <c r="K59" i="1"/>
  <c r="L60" i="1"/>
  <c r="M61" i="1"/>
  <c r="L64" i="1"/>
  <c r="M65" i="1"/>
  <c r="L68" i="1"/>
  <c r="M69" i="1"/>
  <c r="L50" i="1"/>
  <c r="K51" i="1"/>
  <c r="K55" i="1"/>
  <c r="L80" i="1" l="1"/>
  <c r="M80" i="1"/>
  <c r="L89" i="1"/>
  <c r="M89" i="1"/>
  <c r="L85" i="1"/>
  <c r="M85" i="1"/>
  <c r="M76" i="1"/>
  <c r="L76" i="1"/>
  <c r="M51" i="1"/>
  <c r="L51" i="1"/>
  <c r="L59" i="1"/>
  <c r="M59" i="1"/>
  <c r="M55" i="1"/>
  <c r="L55" i="1"/>
  <c r="I20" i="1"/>
  <c r="K20" i="1" s="1"/>
  <c r="K10" i="1"/>
  <c r="K12" i="1"/>
  <c r="K13" i="1"/>
  <c r="K14" i="1"/>
  <c r="K16" i="1"/>
  <c r="K17" i="1"/>
  <c r="K18" i="1"/>
  <c r="K21" i="1"/>
  <c r="K22" i="1"/>
  <c r="K24" i="1"/>
  <c r="K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M72" i="1" l="1"/>
  <c r="L72" i="1"/>
  <c r="M43" i="1"/>
  <c r="L43" i="1"/>
  <c r="L25" i="1"/>
  <c r="M25" i="1"/>
  <c r="M18" i="1"/>
  <c r="L18" i="1"/>
  <c r="M13" i="1"/>
  <c r="L13" i="1"/>
  <c r="M42" i="1"/>
  <c r="L42" i="1"/>
  <c r="M24" i="1"/>
  <c r="L24" i="1"/>
  <c r="M17" i="1"/>
  <c r="L17" i="1"/>
  <c r="M12" i="1"/>
  <c r="L12" i="1"/>
  <c r="L27" i="1"/>
  <c r="M27" i="1"/>
  <c r="M22" i="1"/>
  <c r="L22" i="1"/>
  <c r="M16" i="1"/>
  <c r="L16" i="1"/>
  <c r="K9" i="1"/>
  <c r="M10" i="1"/>
  <c r="L10" i="1"/>
  <c r="L44" i="1"/>
  <c r="M44" i="1"/>
  <c r="M26" i="1"/>
  <c r="L26" i="1"/>
  <c r="M21" i="1"/>
  <c r="L21" i="1"/>
  <c r="M14" i="1"/>
  <c r="L14" i="1"/>
  <c r="M20" i="1"/>
  <c r="L20" i="1"/>
  <c r="M40" i="1"/>
  <c r="L40" i="1"/>
  <c r="L39" i="1"/>
  <c r="M39" i="1"/>
  <c r="M38" i="1"/>
  <c r="L38" i="1"/>
  <c r="L37" i="1"/>
  <c r="M37" i="1"/>
  <c r="M36" i="1"/>
  <c r="L36" i="1"/>
  <c r="L35" i="1"/>
  <c r="M35" i="1"/>
  <c r="M34" i="1"/>
  <c r="L34" i="1"/>
  <c r="M33" i="1"/>
  <c r="L33" i="1"/>
  <c r="M32" i="1"/>
  <c r="L32" i="1"/>
  <c r="M31" i="1"/>
  <c r="L31" i="1"/>
  <c r="M30" i="1"/>
  <c r="L30" i="1"/>
  <c r="L29" i="1"/>
  <c r="M29" i="1"/>
  <c r="K11" i="1"/>
  <c r="K41" i="1"/>
  <c r="K28" i="1"/>
  <c r="K23" i="1"/>
  <c r="K19" i="1"/>
  <c r="K15" i="1"/>
  <c r="L19" i="1" l="1"/>
  <c r="M19" i="1"/>
  <c r="L11" i="1"/>
  <c r="M11" i="1"/>
  <c r="L23" i="1"/>
  <c r="M23" i="1"/>
  <c r="L15" i="1"/>
  <c r="M15" i="1"/>
  <c r="M41" i="1"/>
  <c r="L41" i="1"/>
  <c r="M28" i="1"/>
  <c r="L28" i="1"/>
  <c r="K45" i="1"/>
  <c r="M45" i="1" l="1"/>
  <c r="L45" i="1"/>
</calcChain>
</file>

<file path=xl/sharedStrings.xml><?xml version="1.0" encoding="utf-8"?>
<sst xmlns="http://schemas.openxmlformats.org/spreadsheetml/2006/main" count="94" uniqueCount="37">
  <si>
    <t>Coordenação</t>
  </si>
  <si>
    <t>Planejamento instrucional</t>
  </si>
  <si>
    <t>Monitoria</t>
  </si>
  <si>
    <t>Conteudistas</t>
  </si>
  <si>
    <t>Instrutores</t>
  </si>
  <si>
    <t>Tutoria</t>
  </si>
  <si>
    <t>Cap. Lucas Frates Simiano</t>
  </si>
  <si>
    <t>Subten Valter Monteiro</t>
  </si>
  <si>
    <t>Sd. Fábio Delek</t>
  </si>
  <si>
    <t>Maj. Eduardo Gomes Pinheiro</t>
  </si>
  <si>
    <t>Fabiane Aline Acordes</t>
  </si>
  <si>
    <t>Franciela Manzolli</t>
  </si>
  <si>
    <t>1º Ten. Marcos Vidal</t>
  </si>
  <si>
    <t>Profª Danyelle Stringari</t>
  </si>
  <si>
    <t xml:space="preserve">Profª Vanisse Simone Alves Corrêa </t>
  </si>
  <si>
    <t>Larissa Ferentz</t>
  </si>
  <si>
    <t>Quantidade</t>
  </si>
  <si>
    <t>Valor base</t>
  </si>
  <si>
    <t>Total parcial</t>
  </si>
  <si>
    <t>Total curso</t>
  </si>
  <si>
    <t>Função/atividade</t>
  </si>
  <si>
    <t>Tutor 1</t>
  </si>
  <si>
    <t>Tutor 2</t>
  </si>
  <si>
    <t>Tutor 3</t>
  </si>
  <si>
    <t>Tutor 4</t>
  </si>
  <si>
    <t>Tutor 5</t>
  </si>
  <si>
    <t>Tutor 6</t>
  </si>
  <si>
    <t>Tutor 7</t>
  </si>
  <si>
    <t>Tutor 8</t>
  </si>
  <si>
    <t>Tutor 9</t>
  </si>
  <si>
    <t>Tutor 10</t>
  </si>
  <si>
    <t>Tutor 11</t>
  </si>
  <si>
    <t>Tutor 12</t>
  </si>
  <si>
    <t>Tradução e revisão técnica de materiais</t>
  </si>
  <si>
    <t>- 11% INSS</t>
  </si>
  <si>
    <t>+ 20% INSS</t>
  </si>
  <si>
    <t>}^[ÇL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</si>
</sst>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0" borderId="0" xfId="0" applyNumberFormat="1" applyFont="1" applyBorder="1"/>
    <xf numFmtId="0" fontId="1" fillId="2" borderId="2" xfId="0" applyFont="1" applyFill="1" applyBorder="1" applyAlignment="1">
      <alignment horizontal="center" vertical="center"/>
    </xf>
    <xf numFmtId="9" fontId="1" fillId="2" borderId="2" xfId="0" quotePrefix="1" applyNumberFormat="1" applyFont="1" applyFill="1" applyBorder="1" applyAlignment="1">
      <alignment horizontal="center" vertical="center"/>
    </xf>
    <xf numFmtId="9" fontId="1" fillId="2" borderId="3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0" borderId="0" xfId="0" applyFont="1" applyBorder="1"/>
    <xf numFmtId="2" fontId="2" fillId="0" borderId="0" xfId="0" applyNumberFormat="1" applyFont="1" applyBorder="1"/>
    <xf numFmtId="164" fontId="2" fillId="0" borderId="5" xfId="0" applyNumberFormat="1" applyFont="1" applyBorder="1"/>
    <xf numFmtId="0" fontId="1" fillId="2" borderId="6" xfId="0" applyFont="1" applyFill="1" applyBorder="1"/>
    <xf numFmtId="0" fontId="1" fillId="2" borderId="7" xfId="0" applyFont="1" applyFill="1" applyBorder="1"/>
    <xf numFmtId="2" fontId="1" fillId="2" borderId="7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0" fontId="2" fillId="3" borderId="2" xfId="0" applyFont="1" applyFill="1" applyBorder="1"/>
    <xf numFmtId="2" fontId="2" fillId="3" borderId="2" xfId="0" applyNumberFormat="1" applyFont="1" applyFill="1" applyBorder="1"/>
    <xf numFmtId="2" fontId="2" fillId="4" borderId="2" xfId="0" applyNumberFormat="1" applyFont="1" applyFill="1" applyBorder="1"/>
    <xf numFmtId="0" fontId="0" fillId="4" borderId="2" xfId="0" applyFill="1" applyBorder="1"/>
    <xf numFmtId="0" fontId="0" fillId="4" borderId="3" xfId="0" applyFill="1" applyBorder="1"/>
    <xf numFmtId="0" fontId="2" fillId="3" borderId="6" xfId="0" applyFont="1" applyFill="1" applyBorder="1"/>
    <xf numFmtId="0" fontId="2" fillId="0" borderId="7" xfId="0" applyFont="1" applyBorder="1"/>
    <xf numFmtId="2" fontId="2" fillId="0" borderId="7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4" borderId="2" xfId="0" applyNumberFormat="1" applyFont="1" applyFill="1" applyBorder="1"/>
    <xf numFmtId="164" fontId="2" fillId="4" borderId="3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/>
    <xf numFmtId="2" fontId="2" fillId="5" borderId="0" xfId="0" applyNumberFormat="1" applyFont="1" applyFill="1" applyBorder="1"/>
    <xf numFmtId="164" fontId="2" fillId="5" borderId="0" xfId="0" applyNumberFormat="1" applyFont="1" applyFill="1" applyBorder="1"/>
    <xf numFmtId="0" fontId="0" fillId="5" borderId="0" xfId="0" applyFill="1" applyBorder="1"/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9" fontId="1" fillId="5" borderId="0" xfId="0" quotePrefix="1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/>
    </xf>
    <xf numFmtId="0" fontId="1" fillId="5" borderId="0" xfId="0" applyFont="1" applyFill="1" applyBorder="1"/>
    <xf numFmtId="2" fontId="1" fillId="5" borderId="0" xfId="0" applyNumberFormat="1" applyFont="1" applyFill="1" applyBorder="1"/>
    <xf numFmtId="164" fontId="1" fillId="5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7:AI89"/>
  <sheetViews>
    <sheetView tabSelected="1" topLeftCell="A43" zoomScale="70" zoomScaleNormal="70" workbookViewId="0">
      <selection activeCell="D48" sqref="D48:M72"/>
    </sheetView>
  </sheetViews>
  <sheetFormatPr defaultRowHeight="15" x14ac:dyDescent="0.25"/>
  <cols>
    <col min="9" max="9" width="13" customWidth="1"/>
    <col min="10" max="10" width="14.42578125" bestFit="1" customWidth="1"/>
    <col min="11" max="11" width="15.85546875" bestFit="1" customWidth="1"/>
    <col min="12" max="12" width="19.7109375" bestFit="1" customWidth="1"/>
    <col min="13" max="13" width="19.7109375" customWidth="1"/>
    <col min="21" max="21" width="12.7109375" bestFit="1" customWidth="1"/>
    <col min="22" max="22" width="13.7109375" bestFit="1" customWidth="1"/>
    <col min="23" max="24" width="19.28515625" bestFit="1" customWidth="1"/>
    <col min="32" max="32" width="12.7109375" bestFit="1" customWidth="1"/>
    <col min="33" max="33" width="13.7109375" bestFit="1" customWidth="1"/>
    <col min="34" max="35" width="18.85546875" bestFit="1" customWidth="1"/>
  </cols>
  <sheetData>
    <row r="7" spans="4:35" x14ac:dyDescent="0.25"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4:35" x14ac:dyDescent="0.25">
      <c r="D8" s="30" t="s">
        <v>20</v>
      </c>
      <c r="E8" s="31"/>
      <c r="F8" s="31"/>
      <c r="G8" s="31"/>
      <c r="H8" s="31"/>
      <c r="I8" s="2" t="s">
        <v>16</v>
      </c>
      <c r="J8" s="2" t="s">
        <v>17</v>
      </c>
      <c r="K8" s="2" t="s">
        <v>18</v>
      </c>
      <c r="L8" s="3" t="s">
        <v>34</v>
      </c>
      <c r="M8" s="4" t="s">
        <v>35</v>
      </c>
      <c r="O8" s="37"/>
      <c r="P8" s="37"/>
      <c r="Q8" s="37"/>
      <c r="R8" s="37"/>
      <c r="S8" s="37"/>
      <c r="T8" s="38"/>
      <c r="U8" s="38"/>
      <c r="V8" s="38"/>
      <c r="W8" s="39"/>
      <c r="X8" s="39"/>
      <c r="Y8" s="36"/>
      <c r="Z8" s="37"/>
      <c r="AA8" s="37"/>
      <c r="AB8" s="37"/>
      <c r="AC8" s="37"/>
      <c r="AD8" s="37"/>
      <c r="AE8" s="38"/>
      <c r="AF8" s="38"/>
      <c r="AG8" s="38"/>
      <c r="AH8" s="39"/>
      <c r="AI8" s="39"/>
    </row>
    <row r="9" spans="4:35" x14ac:dyDescent="0.25">
      <c r="D9" s="26" t="s">
        <v>0</v>
      </c>
      <c r="E9" s="27"/>
      <c r="F9" s="27"/>
      <c r="G9" s="27"/>
      <c r="H9" s="27"/>
      <c r="I9" s="14"/>
      <c r="J9" s="15"/>
      <c r="K9" s="16">
        <f>K10</f>
        <v>0</v>
      </c>
      <c r="L9" s="17"/>
      <c r="M9" s="18"/>
      <c r="O9" s="40"/>
      <c r="P9" s="40"/>
      <c r="Q9" s="40"/>
      <c r="R9" s="40"/>
      <c r="S9" s="40"/>
      <c r="T9" s="33"/>
      <c r="U9" s="34"/>
      <c r="V9" s="34"/>
      <c r="W9" s="36"/>
      <c r="X9" s="36"/>
      <c r="Y9" s="36"/>
      <c r="Z9" s="40"/>
      <c r="AA9" s="40"/>
      <c r="AB9" s="40"/>
      <c r="AC9" s="40"/>
      <c r="AD9" s="40"/>
      <c r="AE9" s="33"/>
      <c r="AF9" s="34"/>
      <c r="AG9" s="34"/>
      <c r="AH9" s="36"/>
      <c r="AI9" s="36"/>
    </row>
    <row r="10" spans="4:35" x14ac:dyDescent="0.25">
      <c r="D10" s="19"/>
      <c r="E10" s="29" t="s">
        <v>9</v>
      </c>
      <c r="F10" s="29"/>
      <c r="G10" s="29"/>
      <c r="H10" s="29"/>
      <c r="I10" s="20">
        <v>40</v>
      </c>
      <c r="J10" s="21">
        <v>0</v>
      </c>
      <c r="K10" s="21">
        <f t="shared" ref="K10:K44" si="0">I10*J10</f>
        <v>0</v>
      </c>
      <c r="L10" s="22">
        <f t="shared" ref="L10:L45" si="1">K10-(11%*K10)</f>
        <v>0</v>
      </c>
      <c r="M10" s="23">
        <f t="shared" ref="M10:M45" si="2">K10+(20%*K10)</f>
        <v>0</v>
      </c>
      <c r="O10" s="33"/>
      <c r="P10" s="32"/>
      <c r="Q10" s="32"/>
      <c r="R10" s="32"/>
      <c r="S10" s="32"/>
      <c r="T10" s="33"/>
      <c r="U10" s="34"/>
      <c r="V10" s="34"/>
      <c r="W10" s="35"/>
      <c r="X10" s="35"/>
      <c r="Y10" s="36"/>
      <c r="Z10" s="33"/>
      <c r="AA10" s="32"/>
      <c r="AB10" s="32"/>
      <c r="AC10" s="32"/>
      <c r="AD10" s="32"/>
      <c r="AE10" s="33"/>
      <c r="AF10" s="34"/>
      <c r="AG10" s="34"/>
      <c r="AH10" s="35"/>
      <c r="AI10" s="35"/>
    </row>
    <row r="11" spans="4:35" x14ac:dyDescent="0.25">
      <c r="D11" s="26" t="s">
        <v>1</v>
      </c>
      <c r="E11" s="27"/>
      <c r="F11" s="27"/>
      <c r="G11" s="27"/>
      <c r="H11" s="27"/>
      <c r="I11" s="14"/>
      <c r="J11" s="15"/>
      <c r="K11" s="16">
        <f>SUM(K12:K14)</f>
        <v>1500</v>
      </c>
      <c r="L11" s="24">
        <f t="shared" si="1"/>
        <v>1335</v>
      </c>
      <c r="M11" s="25">
        <f t="shared" si="2"/>
        <v>1800</v>
      </c>
      <c r="O11" s="40"/>
      <c r="P11" s="40"/>
      <c r="Q11" s="40"/>
      <c r="R11" s="40"/>
      <c r="S11" s="40"/>
      <c r="T11" s="33"/>
      <c r="U11" s="34"/>
      <c r="V11" s="34"/>
      <c r="W11" s="35"/>
      <c r="X11" s="35"/>
      <c r="Y11" s="36"/>
      <c r="Z11" s="40"/>
      <c r="AA11" s="40"/>
      <c r="AB11" s="40"/>
      <c r="AC11" s="40"/>
      <c r="AD11" s="40"/>
      <c r="AE11" s="33"/>
      <c r="AF11" s="34"/>
      <c r="AG11" s="34"/>
      <c r="AH11" s="35"/>
      <c r="AI11" s="35"/>
    </row>
    <row r="12" spans="4:35" x14ac:dyDescent="0.25">
      <c r="D12" s="5"/>
      <c r="E12" s="28" t="s">
        <v>6</v>
      </c>
      <c r="F12" s="28"/>
      <c r="G12" s="28"/>
      <c r="H12" s="28"/>
      <c r="I12" s="6">
        <v>20</v>
      </c>
      <c r="J12" s="7">
        <v>25</v>
      </c>
      <c r="K12" s="7">
        <f t="shared" si="0"/>
        <v>500</v>
      </c>
      <c r="L12" s="1">
        <f t="shared" si="1"/>
        <v>445</v>
      </c>
      <c r="M12" s="8">
        <f t="shared" si="2"/>
        <v>600</v>
      </c>
      <c r="O12" s="33"/>
      <c r="P12" s="32"/>
      <c r="Q12" s="32"/>
      <c r="R12" s="32"/>
      <c r="S12" s="32"/>
      <c r="T12" s="33"/>
      <c r="U12" s="34"/>
      <c r="V12" s="34"/>
      <c r="W12" s="35"/>
      <c r="X12" s="35"/>
      <c r="Y12" s="36"/>
      <c r="Z12" s="33"/>
      <c r="AA12" s="32"/>
      <c r="AB12" s="32"/>
      <c r="AC12" s="32"/>
      <c r="AD12" s="32"/>
      <c r="AE12" s="33"/>
      <c r="AF12" s="34"/>
      <c r="AG12" s="34"/>
      <c r="AH12" s="35"/>
      <c r="AI12" s="35"/>
    </row>
    <row r="13" spans="4:35" x14ac:dyDescent="0.25">
      <c r="D13" s="5"/>
      <c r="E13" s="28" t="s">
        <v>7</v>
      </c>
      <c r="F13" s="28"/>
      <c r="G13" s="28"/>
      <c r="H13" s="28"/>
      <c r="I13" s="6">
        <v>20</v>
      </c>
      <c r="J13" s="7">
        <v>25</v>
      </c>
      <c r="K13" s="7">
        <f t="shared" si="0"/>
        <v>500</v>
      </c>
      <c r="L13" s="1">
        <f t="shared" si="1"/>
        <v>445</v>
      </c>
      <c r="M13" s="8">
        <f t="shared" si="2"/>
        <v>600</v>
      </c>
      <c r="O13" s="33"/>
      <c r="P13" s="32"/>
      <c r="Q13" s="32"/>
      <c r="R13" s="32"/>
      <c r="S13" s="32"/>
      <c r="T13" s="33"/>
      <c r="U13" s="34"/>
      <c r="V13" s="34"/>
      <c r="W13" s="35"/>
      <c r="X13" s="35"/>
      <c r="Y13" s="36"/>
      <c r="Z13" s="33"/>
      <c r="AA13" s="32"/>
      <c r="AB13" s="32"/>
      <c r="AC13" s="32"/>
      <c r="AD13" s="32"/>
      <c r="AE13" s="33"/>
      <c r="AF13" s="34"/>
      <c r="AG13" s="34"/>
      <c r="AH13" s="35"/>
      <c r="AI13" s="35"/>
    </row>
    <row r="14" spans="4:35" x14ac:dyDescent="0.25">
      <c r="D14" s="19"/>
      <c r="E14" s="29" t="s">
        <v>8</v>
      </c>
      <c r="F14" s="29"/>
      <c r="G14" s="29"/>
      <c r="H14" s="29"/>
      <c r="I14" s="20">
        <v>20</v>
      </c>
      <c r="J14" s="21">
        <v>25</v>
      </c>
      <c r="K14" s="21">
        <f t="shared" si="0"/>
        <v>500</v>
      </c>
      <c r="L14" s="22">
        <f t="shared" si="1"/>
        <v>445</v>
      </c>
      <c r="M14" s="23">
        <f t="shared" si="2"/>
        <v>600</v>
      </c>
      <c r="O14" s="33"/>
      <c r="P14" s="32"/>
      <c r="Q14" s="32"/>
      <c r="R14" s="32"/>
      <c r="S14" s="32"/>
      <c r="T14" s="33"/>
      <c r="U14" s="34"/>
      <c r="V14" s="34"/>
      <c r="W14" s="35"/>
      <c r="X14" s="35"/>
      <c r="Y14" s="36"/>
      <c r="Z14" s="33"/>
      <c r="AA14" s="32"/>
      <c r="AB14" s="32"/>
      <c r="AC14" s="32"/>
      <c r="AD14" s="32"/>
      <c r="AE14" s="33"/>
      <c r="AF14" s="34"/>
      <c r="AG14" s="34"/>
      <c r="AH14" s="35"/>
      <c r="AI14" s="35"/>
    </row>
    <row r="15" spans="4:35" x14ac:dyDescent="0.25">
      <c r="D15" s="26" t="s">
        <v>2</v>
      </c>
      <c r="E15" s="27"/>
      <c r="F15" s="27"/>
      <c r="G15" s="27"/>
      <c r="H15" s="27"/>
      <c r="I15" s="14"/>
      <c r="J15" s="15"/>
      <c r="K15" s="16">
        <f>SUM(K16:K18)</f>
        <v>360</v>
      </c>
      <c r="L15" s="24">
        <f t="shared" si="1"/>
        <v>320.39999999999998</v>
      </c>
      <c r="M15" s="25">
        <f t="shared" si="2"/>
        <v>432</v>
      </c>
      <c r="O15" s="40"/>
      <c r="P15" s="40"/>
      <c r="Q15" s="40"/>
      <c r="R15" s="40"/>
      <c r="S15" s="40"/>
      <c r="T15" s="33"/>
      <c r="U15" s="34"/>
      <c r="V15" s="34"/>
      <c r="W15" s="35"/>
      <c r="X15" s="35"/>
      <c r="Y15" s="36"/>
      <c r="Z15" s="40"/>
      <c r="AA15" s="40"/>
      <c r="AB15" s="40"/>
      <c r="AC15" s="40"/>
      <c r="AD15" s="40"/>
      <c r="AE15" s="33"/>
      <c r="AF15" s="34"/>
      <c r="AG15" s="34"/>
      <c r="AH15" s="35"/>
      <c r="AI15" s="35"/>
    </row>
    <row r="16" spans="4:35" x14ac:dyDescent="0.25">
      <c r="D16" s="5"/>
      <c r="E16" s="28" t="s">
        <v>6</v>
      </c>
      <c r="F16" s="28"/>
      <c r="G16" s="28"/>
      <c r="H16" s="28"/>
      <c r="I16" s="6">
        <v>40</v>
      </c>
      <c r="J16" s="7">
        <v>3</v>
      </c>
      <c r="K16" s="7">
        <f t="shared" si="0"/>
        <v>120</v>
      </c>
      <c r="L16" s="1">
        <f t="shared" si="1"/>
        <v>106.8</v>
      </c>
      <c r="M16" s="8">
        <f t="shared" si="2"/>
        <v>144</v>
      </c>
      <c r="O16" s="33"/>
      <c r="P16" s="32"/>
      <c r="Q16" s="32"/>
      <c r="R16" s="32"/>
      <c r="S16" s="32"/>
      <c r="T16" s="33"/>
      <c r="U16" s="34"/>
      <c r="V16" s="34"/>
      <c r="W16" s="35"/>
      <c r="X16" s="35"/>
      <c r="Y16" s="36"/>
      <c r="Z16" s="33"/>
      <c r="AA16" s="32"/>
      <c r="AB16" s="32"/>
      <c r="AC16" s="32"/>
      <c r="AD16" s="32"/>
      <c r="AE16" s="33"/>
      <c r="AF16" s="34"/>
      <c r="AG16" s="34"/>
      <c r="AH16" s="35"/>
      <c r="AI16" s="35"/>
    </row>
    <row r="17" spans="4:35" x14ac:dyDescent="0.25">
      <c r="D17" s="5"/>
      <c r="E17" s="28" t="s">
        <v>7</v>
      </c>
      <c r="F17" s="28"/>
      <c r="G17" s="28"/>
      <c r="H17" s="28"/>
      <c r="I17" s="6">
        <v>40</v>
      </c>
      <c r="J17" s="7">
        <v>3</v>
      </c>
      <c r="K17" s="7">
        <f t="shared" si="0"/>
        <v>120</v>
      </c>
      <c r="L17" s="1">
        <f t="shared" si="1"/>
        <v>106.8</v>
      </c>
      <c r="M17" s="8">
        <f t="shared" si="2"/>
        <v>144</v>
      </c>
      <c r="O17" s="33"/>
      <c r="P17" s="32"/>
      <c r="Q17" s="32"/>
      <c r="R17" s="32"/>
      <c r="S17" s="32"/>
      <c r="T17" s="33"/>
      <c r="U17" s="34"/>
      <c r="V17" s="34"/>
      <c r="W17" s="35"/>
      <c r="X17" s="35"/>
      <c r="Y17" s="36"/>
      <c r="Z17" s="33"/>
      <c r="AA17" s="32"/>
      <c r="AB17" s="32"/>
      <c r="AC17" s="32"/>
      <c r="AD17" s="32"/>
      <c r="AE17" s="33"/>
      <c r="AF17" s="34"/>
      <c r="AG17" s="34"/>
      <c r="AH17" s="35"/>
      <c r="AI17" s="35"/>
    </row>
    <row r="18" spans="4:35" x14ac:dyDescent="0.25">
      <c r="D18" s="19"/>
      <c r="E18" s="29" t="s">
        <v>8</v>
      </c>
      <c r="F18" s="29"/>
      <c r="G18" s="29"/>
      <c r="H18" s="29"/>
      <c r="I18" s="20">
        <v>40</v>
      </c>
      <c r="J18" s="21">
        <v>3</v>
      </c>
      <c r="K18" s="21">
        <f t="shared" si="0"/>
        <v>120</v>
      </c>
      <c r="L18" s="22">
        <f t="shared" si="1"/>
        <v>106.8</v>
      </c>
      <c r="M18" s="23">
        <f t="shared" si="2"/>
        <v>144</v>
      </c>
      <c r="O18" s="33"/>
      <c r="P18" s="32"/>
      <c r="Q18" s="32"/>
      <c r="R18" s="32"/>
      <c r="S18" s="32"/>
      <c r="T18" s="33"/>
      <c r="U18" s="34"/>
      <c r="V18" s="34"/>
      <c r="W18" s="35"/>
      <c r="X18" s="35"/>
      <c r="Y18" s="36"/>
      <c r="Z18" s="33"/>
      <c r="AA18" s="32"/>
      <c r="AB18" s="32"/>
      <c r="AC18" s="32"/>
      <c r="AD18" s="32"/>
      <c r="AE18" s="33"/>
      <c r="AF18" s="34"/>
      <c r="AG18" s="34"/>
      <c r="AH18" s="35"/>
      <c r="AI18" s="35"/>
    </row>
    <row r="19" spans="4:35" x14ac:dyDescent="0.25">
      <c r="D19" s="26" t="s">
        <v>3</v>
      </c>
      <c r="E19" s="27"/>
      <c r="F19" s="27"/>
      <c r="G19" s="27"/>
      <c r="H19" s="27"/>
      <c r="I19" s="14"/>
      <c r="J19" s="15"/>
      <c r="K19" s="16">
        <f>SUM(K20:K22)</f>
        <v>5500</v>
      </c>
      <c r="L19" s="24">
        <f t="shared" si="1"/>
        <v>4895</v>
      </c>
      <c r="M19" s="25">
        <f t="shared" si="2"/>
        <v>6600</v>
      </c>
      <c r="O19" s="40"/>
      <c r="P19" s="40"/>
      <c r="Q19" s="40"/>
      <c r="R19" s="40"/>
      <c r="S19" s="40"/>
      <c r="T19" s="33"/>
      <c r="U19" s="34"/>
      <c r="V19" s="34"/>
      <c r="W19" s="35"/>
      <c r="X19" s="35"/>
      <c r="Y19" s="36"/>
      <c r="Z19" s="40"/>
      <c r="AA19" s="40"/>
      <c r="AB19" s="40"/>
      <c r="AC19" s="40"/>
      <c r="AD19" s="40"/>
      <c r="AE19" s="33"/>
      <c r="AF19" s="34"/>
      <c r="AG19" s="34"/>
      <c r="AH19" s="35"/>
      <c r="AI19" s="35"/>
    </row>
    <row r="20" spans="4:35" x14ac:dyDescent="0.25">
      <c r="D20" s="5"/>
      <c r="E20" s="28" t="s">
        <v>9</v>
      </c>
      <c r="F20" s="28"/>
      <c r="G20" s="28"/>
      <c r="H20" s="28"/>
      <c r="I20" s="6">
        <f>132/3</f>
        <v>44</v>
      </c>
      <c r="J20" s="7">
        <v>60</v>
      </c>
      <c r="K20" s="7">
        <f t="shared" si="0"/>
        <v>2640</v>
      </c>
      <c r="L20" s="1">
        <f t="shared" si="1"/>
        <v>2349.6</v>
      </c>
      <c r="M20" s="8">
        <f t="shared" si="2"/>
        <v>3168</v>
      </c>
      <c r="O20" s="33"/>
      <c r="P20" s="32"/>
      <c r="Q20" s="32"/>
      <c r="R20" s="32"/>
      <c r="S20" s="32"/>
      <c r="T20" s="33"/>
      <c r="U20" s="34"/>
      <c r="V20" s="34"/>
      <c r="W20" s="35"/>
      <c r="X20" s="35"/>
      <c r="Y20" s="36"/>
      <c r="Z20" s="33"/>
      <c r="AA20" s="32"/>
      <c r="AB20" s="32"/>
      <c r="AC20" s="32"/>
      <c r="AD20" s="32"/>
      <c r="AE20" s="33"/>
      <c r="AF20" s="34"/>
      <c r="AG20" s="34"/>
      <c r="AH20" s="35"/>
      <c r="AI20" s="35"/>
    </row>
    <row r="21" spans="4:35" x14ac:dyDescent="0.25">
      <c r="D21" s="5"/>
      <c r="E21" s="28" t="s">
        <v>10</v>
      </c>
      <c r="F21" s="28"/>
      <c r="G21" s="28"/>
      <c r="H21" s="28"/>
      <c r="I21" s="6">
        <v>44</v>
      </c>
      <c r="J21" s="7">
        <v>35</v>
      </c>
      <c r="K21" s="7">
        <f t="shared" si="0"/>
        <v>1540</v>
      </c>
      <c r="L21" s="1">
        <f t="shared" si="1"/>
        <v>1370.6</v>
      </c>
      <c r="M21" s="8">
        <f t="shared" si="2"/>
        <v>1848</v>
      </c>
      <c r="O21" s="33"/>
      <c r="P21" s="32"/>
      <c r="Q21" s="32"/>
      <c r="R21" s="32"/>
      <c r="S21" s="32"/>
      <c r="T21" s="33"/>
      <c r="U21" s="34"/>
      <c r="V21" s="34"/>
      <c r="W21" s="35"/>
      <c r="X21" s="35"/>
      <c r="Y21" s="36"/>
      <c r="Z21" s="33"/>
      <c r="AA21" s="32"/>
      <c r="AB21" s="32"/>
      <c r="AC21" s="32"/>
      <c r="AD21" s="32"/>
      <c r="AE21" s="33"/>
      <c r="AF21" s="34"/>
      <c r="AG21" s="34"/>
      <c r="AH21" s="35"/>
      <c r="AI21" s="35"/>
    </row>
    <row r="22" spans="4:35" x14ac:dyDescent="0.25">
      <c r="D22" s="19"/>
      <c r="E22" s="29" t="s">
        <v>11</v>
      </c>
      <c r="F22" s="29"/>
      <c r="G22" s="29"/>
      <c r="H22" s="29"/>
      <c r="I22" s="20">
        <v>44</v>
      </c>
      <c r="J22" s="21">
        <v>30</v>
      </c>
      <c r="K22" s="21">
        <f t="shared" si="0"/>
        <v>1320</v>
      </c>
      <c r="L22" s="22">
        <f t="shared" si="1"/>
        <v>1174.8</v>
      </c>
      <c r="M22" s="23">
        <f t="shared" si="2"/>
        <v>1584</v>
      </c>
      <c r="O22" s="33"/>
      <c r="P22" s="32"/>
      <c r="Q22" s="32"/>
      <c r="R22" s="32"/>
      <c r="S22" s="32"/>
      <c r="T22" s="33"/>
      <c r="U22" s="34"/>
      <c r="V22" s="34"/>
      <c r="W22" s="35"/>
      <c r="X22" s="35"/>
      <c r="Y22" s="36"/>
      <c r="Z22" s="33"/>
      <c r="AA22" s="32"/>
      <c r="AB22" s="32"/>
      <c r="AC22" s="32"/>
      <c r="AD22" s="32"/>
      <c r="AE22" s="33"/>
      <c r="AF22" s="34"/>
      <c r="AG22" s="34"/>
      <c r="AH22" s="35"/>
      <c r="AI22" s="35"/>
    </row>
    <row r="23" spans="4:35" x14ac:dyDescent="0.25">
      <c r="D23" s="26" t="s">
        <v>4</v>
      </c>
      <c r="E23" s="27"/>
      <c r="F23" s="27"/>
      <c r="G23" s="27"/>
      <c r="H23" s="27"/>
      <c r="I23" s="14"/>
      <c r="J23" s="15"/>
      <c r="K23" s="16">
        <f>SUM(K24:K27)</f>
        <v>3225</v>
      </c>
      <c r="L23" s="24">
        <f t="shared" si="1"/>
        <v>2870.25</v>
      </c>
      <c r="M23" s="25">
        <f t="shared" si="2"/>
        <v>3870</v>
      </c>
      <c r="O23" s="40"/>
      <c r="P23" s="40"/>
      <c r="Q23" s="40"/>
      <c r="R23" s="40"/>
      <c r="S23" s="40"/>
      <c r="T23" s="33"/>
      <c r="U23" s="34"/>
      <c r="V23" s="34"/>
      <c r="W23" s="35"/>
      <c r="X23" s="35"/>
      <c r="Y23" s="36"/>
      <c r="Z23" s="40"/>
      <c r="AA23" s="40"/>
      <c r="AB23" s="40"/>
      <c r="AC23" s="40"/>
      <c r="AD23" s="40"/>
      <c r="AE23" s="33"/>
      <c r="AF23" s="34"/>
      <c r="AG23" s="34"/>
      <c r="AH23" s="35"/>
      <c r="AI23" s="35"/>
    </row>
    <row r="24" spans="4:35" x14ac:dyDescent="0.25">
      <c r="D24" s="5"/>
      <c r="E24" s="28" t="s">
        <v>9</v>
      </c>
      <c r="F24" s="28"/>
      <c r="G24" s="28"/>
      <c r="H24" s="28"/>
      <c r="I24" s="6">
        <v>15</v>
      </c>
      <c r="J24" s="7">
        <v>100</v>
      </c>
      <c r="K24" s="7">
        <f t="shared" si="0"/>
        <v>1500</v>
      </c>
      <c r="L24" s="1">
        <f t="shared" si="1"/>
        <v>1335</v>
      </c>
      <c r="M24" s="8">
        <f t="shared" si="2"/>
        <v>1800</v>
      </c>
      <c r="O24" s="33"/>
      <c r="P24" s="32"/>
      <c r="Q24" s="32"/>
      <c r="R24" s="32"/>
      <c r="S24" s="32"/>
      <c r="T24" s="33"/>
      <c r="U24" s="34"/>
      <c r="V24" s="34"/>
      <c r="W24" s="35"/>
      <c r="X24" s="35"/>
      <c r="Y24" s="36"/>
      <c r="Z24" s="33"/>
      <c r="AA24" s="32"/>
      <c r="AB24" s="32"/>
      <c r="AC24" s="32"/>
      <c r="AD24" s="32"/>
      <c r="AE24" s="33"/>
      <c r="AF24" s="34"/>
      <c r="AG24" s="34"/>
      <c r="AH24" s="35"/>
      <c r="AI24" s="35"/>
    </row>
    <row r="25" spans="4:35" x14ac:dyDescent="0.25">
      <c r="D25" s="5"/>
      <c r="E25" s="28" t="s">
        <v>6</v>
      </c>
      <c r="F25" s="28"/>
      <c r="G25" s="28"/>
      <c r="H25" s="28"/>
      <c r="I25" s="6">
        <v>10</v>
      </c>
      <c r="J25" s="7">
        <v>55</v>
      </c>
      <c r="K25" s="7">
        <f t="shared" si="0"/>
        <v>550</v>
      </c>
      <c r="L25" s="1">
        <f t="shared" si="1"/>
        <v>489.5</v>
      </c>
      <c r="M25" s="8">
        <f t="shared" si="2"/>
        <v>660</v>
      </c>
      <c r="O25" s="33"/>
      <c r="P25" s="32"/>
      <c r="Q25" s="32"/>
      <c r="R25" s="32"/>
      <c r="S25" s="32"/>
      <c r="T25" s="33"/>
      <c r="U25" s="34"/>
      <c r="V25" s="34"/>
      <c r="W25" s="35"/>
      <c r="X25" s="35"/>
      <c r="Y25" s="36"/>
      <c r="Z25" s="33"/>
      <c r="AA25" s="32"/>
      <c r="AB25" s="32"/>
      <c r="AC25" s="32"/>
      <c r="AD25" s="32"/>
      <c r="AE25" s="33"/>
      <c r="AF25" s="34"/>
      <c r="AG25" s="34"/>
      <c r="AH25" s="35"/>
      <c r="AI25" s="35"/>
    </row>
    <row r="26" spans="4:35" x14ac:dyDescent="0.25">
      <c r="D26" s="5"/>
      <c r="E26" s="28" t="s">
        <v>12</v>
      </c>
      <c r="F26" s="28"/>
      <c r="G26" s="28"/>
      <c r="H26" s="28"/>
      <c r="I26" s="6">
        <v>10</v>
      </c>
      <c r="J26" s="7">
        <v>55</v>
      </c>
      <c r="K26" s="7">
        <f t="shared" si="0"/>
        <v>550</v>
      </c>
      <c r="L26" s="1">
        <f t="shared" si="1"/>
        <v>489.5</v>
      </c>
      <c r="M26" s="8">
        <f t="shared" si="2"/>
        <v>660</v>
      </c>
      <c r="O26" s="33"/>
      <c r="P26" s="32"/>
      <c r="Q26" s="32"/>
      <c r="R26" s="32"/>
      <c r="S26" s="32"/>
      <c r="T26" s="33"/>
      <c r="U26" s="34"/>
      <c r="V26" s="34"/>
      <c r="W26" s="35"/>
      <c r="X26" s="35"/>
      <c r="Y26" s="36"/>
      <c r="Z26" s="33"/>
      <c r="AA26" s="32"/>
      <c r="AB26" s="32"/>
      <c r="AC26" s="32"/>
      <c r="AD26" s="32"/>
      <c r="AE26" s="33"/>
      <c r="AF26" s="34"/>
      <c r="AG26" s="34"/>
      <c r="AH26" s="35"/>
      <c r="AI26" s="35"/>
    </row>
    <row r="27" spans="4:35" x14ac:dyDescent="0.25">
      <c r="D27" s="19"/>
      <c r="E27" s="29" t="s">
        <v>13</v>
      </c>
      <c r="F27" s="29"/>
      <c r="G27" s="29"/>
      <c r="H27" s="29"/>
      <c r="I27" s="20">
        <v>5</v>
      </c>
      <c r="J27" s="21">
        <v>125</v>
      </c>
      <c r="K27" s="21">
        <f t="shared" si="0"/>
        <v>625</v>
      </c>
      <c r="L27" s="22">
        <f t="shared" si="1"/>
        <v>556.25</v>
      </c>
      <c r="M27" s="23">
        <f t="shared" si="2"/>
        <v>750</v>
      </c>
      <c r="O27" s="33"/>
      <c r="P27" s="32"/>
      <c r="Q27" s="32"/>
      <c r="R27" s="32"/>
      <c r="S27" s="32"/>
      <c r="T27" s="33"/>
      <c r="U27" s="34"/>
      <c r="V27" s="34"/>
      <c r="W27" s="35"/>
      <c r="X27" s="35"/>
      <c r="Y27" s="36"/>
      <c r="Z27" s="33"/>
      <c r="AA27" s="32"/>
      <c r="AB27" s="32"/>
      <c r="AC27" s="32"/>
      <c r="AD27" s="32"/>
      <c r="AE27" s="33"/>
      <c r="AF27" s="34"/>
      <c r="AG27" s="34"/>
      <c r="AH27" s="35"/>
      <c r="AI27" s="35"/>
    </row>
    <row r="28" spans="4:35" x14ac:dyDescent="0.25">
      <c r="D28" s="26" t="s">
        <v>5</v>
      </c>
      <c r="E28" s="27"/>
      <c r="F28" s="27"/>
      <c r="G28" s="27"/>
      <c r="H28" s="27"/>
      <c r="I28" s="14"/>
      <c r="J28" s="15"/>
      <c r="K28" s="16">
        <f>SUM(K29:K40)</f>
        <v>7200</v>
      </c>
      <c r="L28" s="24">
        <f t="shared" si="1"/>
        <v>6408</v>
      </c>
      <c r="M28" s="25">
        <f t="shared" si="2"/>
        <v>8640</v>
      </c>
      <c r="O28" s="40"/>
      <c r="P28" s="40"/>
      <c r="Q28" s="40"/>
      <c r="R28" s="40"/>
      <c r="S28" s="40"/>
      <c r="T28" s="33"/>
      <c r="U28" s="34"/>
      <c r="V28" s="34"/>
      <c r="W28" s="35"/>
      <c r="X28" s="35"/>
      <c r="Y28" s="36"/>
      <c r="Z28" s="40"/>
      <c r="AA28" s="40"/>
      <c r="AB28" s="40"/>
      <c r="AC28" s="40"/>
      <c r="AD28" s="40"/>
      <c r="AE28" s="33"/>
      <c r="AF28" s="34"/>
      <c r="AG28" s="34"/>
      <c r="AH28" s="35"/>
      <c r="AI28" s="35"/>
    </row>
    <row r="29" spans="4:35" x14ac:dyDescent="0.25">
      <c r="D29" s="5"/>
      <c r="E29" s="28" t="s">
        <v>21</v>
      </c>
      <c r="F29" s="28"/>
      <c r="G29" s="28"/>
      <c r="H29" s="28"/>
      <c r="I29" s="6">
        <v>40</v>
      </c>
      <c r="J29" s="7">
        <v>15</v>
      </c>
      <c r="K29" s="7">
        <f t="shared" si="0"/>
        <v>600</v>
      </c>
      <c r="L29" s="1">
        <f t="shared" si="1"/>
        <v>534</v>
      </c>
      <c r="M29" s="8">
        <f t="shared" si="2"/>
        <v>720</v>
      </c>
      <c r="O29" s="33"/>
      <c r="P29" s="32"/>
      <c r="Q29" s="32"/>
      <c r="R29" s="32"/>
      <c r="S29" s="32"/>
      <c r="T29" s="33"/>
      <c r="U29" s="34"/>
      <c r="V29" s="34"/>
      <c r="W29" s="35"/>
      <c r="X29" s="35"/>
      <c r="Y29" s="36"/>
      <c r="Z29" s="33"/>
      <c r="AA29" s="32"/>
      <c r="AB29" s="32"/>
      <c r="AC29" s="32"/>
      <c r="AD29" s="32"/>
      <c r="AE29" s="33"/>
      <c r="AF29" s="34"/>
      <c r="AG29" s="34"/>
      <c r="AH29" s="35"/>
      <c r="AI29" s="35"/>
    </row>
    <row r="30" spans="4:35" x14ac:dyDescent="0.25">
      <c r="D30" s="5"/>
      <c r="E30" s="28" t="s">
        <v>22</v>
      </c>
      <c r="F30" s="28"/>
      <c r="G30" s="28"/>
      <c r="H30" s="28"/>
      <c r="I30" s="6">
        <v>40</v>
      </c>
      <c r="J30" s="7">
        <v>15</v>
      </c>
      <c r="K30" s="7">
        <f t="shared" si="0"/>
        <v>600</v>
      </c>
      <c r="L30" s="1">
        <f t="shared" si="1"/>
        <v>534</v>
      </c>
      <c r="M30" s="8">
        <f t="shared" si="2"/>
        <v>720</v>
      </c>
      <c r="O30" s="33"/>
      <c r="P30" s="32"/>
      <c r="Q30" s="32"/>
      <c r="R30" s="32"/>
      <c r="S30" s="32"/>
      <c r="T30" s="33"/>
      <c r="U30" s="34"/>
      <c r="V30" s="34"/>
      <c r="W30" s="35"/>
      <c r="X30" s="35"/>
      <c r="Y30" s="36"/>
      <c r="Z30" s="33"/>
      <c r="AA30" s="32"/>
      <c r="AB30" s="32"/>
      <c r="AC30" s="32"/>
      <c r="AD30" s="32"/>
      <c r="AE30" s="33"/>
      <c r="AF30" s="34"/>
      <c r="AG30" s="34"/>
      <c r="AH30" s="35"/>
      <c r="AI30" s="35"/>
    </row>
    <row r="31" spans="4:35" x14ac:dyDescent="0.25">
      <c r="D31" s="5"/>
      <c r="E31" s="28" t="s">
        <v>23</v>
      </c>
      <c r="F31" s="28"/>
      <c r="G31" s="28"/>
      <c r="H31" s="28"/>
      <c r="I31" s="6">
        <v>40</v>
      </c>
      <c r="J31" s="7">
        <v>15</v>
      </c>
      <c r="K31" s="7">
        <f t="shared" si="0"/>
        <v>600</v>
      </c>
      <c r="L31" s="1">
        <f t="shared" si="1"/>
        <v>534</v>
      </c>
      <c r="M31" s="8">
        <f t="shared" si="2"/>
        <v>720</v>
      </c>
      <c r="O31" s="33"/>
      <c r="P31" s="32"/>
      <c r="Q31" s="32"/>
      <c r="R31" s="32"/>
      <c r="S31" s="32"/>
      <c r="T31" s="33"/>
      <c r="U31" s="34"/>
      <c r="V31" s="34"/>
      <c r="W31" s="35"/>
      <c r="X31" s="35"/>
      <c r="Y31" s="36"/>
      <c r="Z31" s="33"/>
      <c r="AA31" s="32"/>
      <c r="AB31" s="32"/>
      <c r="AC31" s="32"/>
      <c r="AD31" s="32"/>
      <c r="AE31" s="33"/>
      <c r="AF31" s="34"/>
      <c r="AG31" s="34"/>
      <c r="AH31" s="35"/>
      <c r="AI31" s="35"/>
    </row>
    <row r="32" spans="4:35" x14ac:dyDescent="0.25">
      <c r="D32" s="5"/>
      <c r="E32" s="28" t="s">
        <v>24</v>
      </c>
      <c r="F32" s="28"/>
      <c r="G32" s="28"/>
      <c r="H32" s="28"/>
      <c r="I32" s="6">
        <v>40</v>
      </c>
      <c r="J32" s="7">
        <v>15</v>
      </c>
      <c r="K32" s="7">
        <f t="shared" si="0"/>
        <v>600</v>
      </c>
      <c r="L32" s="1">
        <f t="shared" si="1"/>
        <v>534</v>
      </c>
      <c r="M32" s="8">
        <f t="shared" si="2"/>
        <v>720</v>
      </c>
      <c r="O32" s="33"/>
      <c r="P32" s="32"/>
      <c r="Q32" s="32"/>
      <c r="R32" s="32"/>
      <c r="S32" s="32"/>
      <c r="T32" s="33"/>
      <c r="U32" s="34"/>
      <c r="V32" s="34"/>
      <c r="W32" s="35"/>
      <c r="X32" s="35"/>
      <c r="Y32" s="36"/>
      <c r="Z32" s="33"/>
      <c r="AA32" s="32"/>
      <c r="AB32" s="32"/>
      <c r="AC32" s="32"/>
      <c r="AD32" s="32"/>
      <c r="AE32" s="33"/>
      <c r="AF32" s="34"/>
      <c r="AG32" s="34"/>
      <c r="AH32" s="35"/>
      <c r="AI32" s="35"/>
    </row>
    <row r="33" spans="4:35" x14ac:dyDescent="0.25">
      <c r="D33" s="5"/>
      <c r="E33" s="28" t="s">
        <v>25</v>
      </c>
      <c r="F33" s="28"/>
      <c r="G33" s="28"/>
      <c r="H33" s="28"/>
      <c r="I33" s="6">
        <v>40</v>
      </c>
      <c r="J33" s="7">
        <v>15</v>
      </c>
      <c r="K33" s="7">
        <f t="shared" si="0"/>
        <v>600</v>
      </c>
      <c r="L33" s="1">
        <f t="shared" si="1"/>
        <v>534</v>
      </c>
      <c r="M33" s="8">
        <f t="shared" si="2"/>
        <v>720</v>
      </c>
      <c r="O33" s="33"/>
      <c r="P33" s="32"/>
      <c r="Q33" s="32"/>
      <c r="R33" s="32"/>
      <c r="S33" s="32"/>
      <c r="T33" s="33"/>
      <c r="U33" s="34"/>
      <c r="V33" s="34"/>
      <c r="W33" s="35"/>
      <c r="X33" s="35"/>
      <c r="Y33" s="36"/>
      <c r="Z33" s="33"/>
      <c r="AA33" s="32"/>
      <c r="AB33" s="32"/>
      <c r="AC33" s="32"/>
      <c r="AD33" s="32"/>
      <c r="AE33" s="33"/>
      <c r="AF33" s="34"/>
      <c r="AG33" s="34"/>
      <c r="AH33" s="35"/>
      <c r="AI33" s="35"/>
    </row>
    <row r="34" spans="4:35" x14ac:dyDescent="0.25">
      <c r="D34" s="5"/>
      <c r="E34" s="28" t="s">
        <v>26</v>
      </c>
      <c r="F34" s="28"/>
      <c r="G34" s="28"/>
      <c r="H34" s="28"/>
      <c r="I34" s="6">
        <v>40</v>
      </c>
      <c r="J34" s="7">
        <v>15</v>
      </c>
      <c r="K34" s="7">
        <f t="shared" si="0"/>
        <v>600</v>
      </c>
      <c r="L34" s="1">
        <f t="shared" si="1"/>
        <v>534</v>
      </c>
      <c r="M34" s="8">
        <f t="shared" si="2"/>
        <v>720</v>
      </c>
      <c r="O34" s="33"/>
      <c r="P34" s="32"/>
      <c r="Q34" s="32"/>
      <c r="R34" s="32"/>
      <c r="S34" s="32"/>
      <c r="T34" s="33"/>
      <c r="U34" s="34"/>
      <c r="V34" s="34"/>
      <c r="W34" s="35"/>
      <c r="X34" s="35"/>
      <c r="Y34" s="36"/>
      <c r="Z34" s="33"/>
      <c r="AA34" s="32"/>
      <c r="AB34" s="32"/>
      <c r="AC34" s="32"/>
      <c r="AD34" s="32"/>
      <c r="AE34" s="33"/>
      <c r="AF34" s="34"/>
      <c r="AG34" s="34"/>
      <c r="AH34" s="35"/>
      <c r="AI34" s="35"/>
    </row>
    <row r="35" spans="4:35" x14ac:dyDescent="0.25">
      <c r="D35" s="5"/>
      <c r="E35" s="28" t="s">
        <v>27</v>
      </c>
      <c r="F35" s="28"/>
      <c r="G35" s="28"/>
      <c r="H35" s="28"/>
      <c r="I35" s="6">
        <v>40</v>
      </c>
      <c r="J35" s="7">
        <v>15</v>
      </c>
      <c r="K35" s="7">
        <f t="shared" si="0"/>
        <v>600</v>
      </c>
      <c r="L35" s="1">
        <f t="shared" si="1"/>
        <v>534</v>
      </c>
      <c r="M35" s="8">
        <f t="shared" si="2"/>
        <v>720</v>
      </c>
      <c r="O35" s="33"/>
      <c r="P35" s="32"/>
      <c r="Q35" s="32"/>
      <c r="R35" s="32"/>
      <c r="S35" s="32"/>
      <c r="T35" s="33"/>
      <c r="U35" s="34"/>
      <c r="V35" s="34"/>
      <c r="W35" s="35"/>
      <c r="X35" s="35"/>
      <c r="Y35" s="36"/>
      <c r="Z35" s="33"/>
      <c r="AA35" s="32"/>
      <c r="AB35" s="32"/>
      <c r="AC35" s="32"/>
      <c r="AD35" s="32"/>
      <c r="AE35" s="33"/>
      <c r="AF35" s="34"/>
      <c r="AG35" s="34"/>
      <c r="AH35" s="35"/>
      <c r="AI35" s="35"/>
    </row>
    <row r="36" spans="4:35" x14ac:dyDescent="0.25">
      <c r="D36" s="5"/>
      <c r="E36" s="28" t="s">
        <v>28</v>
      </c>
      <c r="F36" s="28"/>
      <c r="G36" s="28"/>
      <c r="H36" s="28"/>
      <c r="I36" s="6">
        <v>40</v>
      </c>
      <c r="J36" s="7">
        <v>15</v>
      </c>
      <c r="K36" s="7">
        <f t="shared" si="0"/>
        <v>600</v>
      </c>
      <c r="L36" s="1">
        <f t="shared" si="1"/>
        <v>534</v>
      </c>
      <c r="M36" s="8">
        <f t="shared" si="2"/>
        <v>720</v>
      </c>
      <c r="O36" s="33"/>
      <c r="P36" s="32"/>
      <c r="Q36" s="32"/>
      <c r="R36" s="32"/>
      <c r="S36" s="32"/>
      <c r="T36" s="33"/>
      <c r="U36" s="34"/>
      <c r="V36" s="34"/>
      <c r="W36" s="35"/>
      <c r="X36" s="35"/>
      <c r="Y36" s="36"/>
      <c r="Z36" s="33"/>
      <c r="AA36" s="32"/>
      <c r="AB36" s="32"/>
      <c r="AC36" s="32"/>
      <c r="AD36" s="32"/>
      <c r="AE36" s="33"/>
      <c r="AF36" s="34"/>
      <c r="AG36" s="34"/>
      <c r="AH36" s="35"/>
      <c r="AI36" s="35"/>
    </row>
    <row r="37" spans="4:35" x14ac:dyDescent="0.25">
      <c r="D37" s="5"/>
      <c r="E37" s="28" t="s">
        <v>29</v>
      </c>
      <c r="F37" s="28"/>
      <c r="G37" s="28"/>
      <c r="H37" s="28"/>
      <c r="I37" s="6">
        <v>40</v>
      </c>
      <c r="J37" s="7">
        <v>15</v>
      </c>
      <c r="K37" s="7">
        <f t="shared" si="0"/>
        <v>600</v>
      </c>
      <c r="L37" s="1">
        <f t="shared" si="1"/>
        <v>534</v>
      </c>
      <c r="M37" s="8">
        <f t="shared" si="2"/>
        <v>720</v>
      </c>
      <c r="O37" s="33"/>
      <c r="P37" s="32"/>
      <c r="Q37" s="32"/>
      <c r="R37" s="32"/>
      <c r="S37" s="32"/>
      <c r="T37" s="33"/>
      <c r="U37" s="34"/>
      <c r="V37" s="34"/>
      <c r="W37" s="35"/>
      <c r="X37" s="35"/>
      <c r="Y37" s="36"/>
      <c r="Z37" s="33"/>
      <c r="AA37" s="32"/>
      <c r="AB37" s="32"/>
      <c r="AC37" s="32"/>
      <c r="AD37" s="32"/>
      <c r="AE37" s="33"/>
      <c r="AF37" s="34"/>
      <c r="AG37" s="34"/>
      <c r="AH37" s="35"/>
      <c r="AI37" s="35"/>
    </row>
    <row r="38" spans="4:35" x14ac:dyDescent="0.25">
      <c r="D38" s="5"/>
      <c r="E38" s="28" t="s">
        <v>30</v>
      </c>
      <c r="F38" s="28"/>
      <c r="G38" s="28"/>
      <c r="H38" s="28"/>
      <c r="I38" s="6">
        <v>40</v>
      </c>
      <c r="J38" s="7">
        <v>15</v>
      </c>
      <c r="K38" s="7">
        <f t="shared" si="0"/>
        <v>600</v>
      </c>
      <c r="L38" s="1">
        <f t="shared" si="1"/>
        <v>534</v>
      </c>
      <c r="M38" s="8">
        <f t="shared" si="2"/>
        <v>720</v>
      </c>
      <c r="O38" s="33"/>
      <c r="P38" s="32"/>
      <c r="Q38" s="32"/>
      <c r="R38" s="32"/>
      <c r="S38" s="32"/>
      <c r="T38" s="33"/>
      <c r="U38" s="34"/>
      <c r="V38" s="34"/>
      <c r="W38" s="35"/>
      <c r="X38" s="35"/>
      <c r="Y38" s="36"/>
      <c r="Z38" s="33"/>
      <c r="AA38" s="32"/>
      <c r="AB38" s="32"/>
      <c r="AC38" s="32"/>
      <c r="AD38" s="32"/>
      <c r="AE38" s="33"/>
      <c r="AF38" s="34"/>
      <c r="AG38" s="34"/>
      <c r="AH38" s="35"/>
      <c r="AI38" s="35"/>
    </row>
    <row r="39" spans="4:35" x14ac:dyDescent="0.25">
      <c r="D39" s="5"/>
      <c r="E39" s="28" t="s">
        <v>31</v>
      </c>
      <c r="F39" s="28"/>
      <c r="G39" s="28"/>
      <c r="H39" s="28"/>
      <c r="I39" s="6">
        <v>40</v>
      </c>
      <c r="J39" s="7">
        <v>15</v>
      </c>
      <c r="K39" s="7">
        <f t="shared" si="0"/>
        <v>600</v>
      </c>
      <c r="L39" s="1">
        <f t="shared" si="1"/>
        <v>534</v>
      </c>
      <c r="M39" s="8">
        <f t="shared" si="2"/>
        <v>720</v>
      </c>
      <c r="O39" s="33"/>
      <c r="P39" s="32"/>
      <c r="Q39" s="32"/>
      <c r="R39" s="32"/>
      <c r="S39" s="32"/>
      <c r="T39" s="33"/>
      <c r="U39" s="34"/>
      <c r="V39" s="34"/>
      <c r="W39" s="35"/>
      <c r="X39" s="35"/>
      <c r="Y39" s="36"/>
      <c r="Z39" s="33"/>
      <c r="AA39" s="32"/>
      <c r="AB39" s="32"/>
      <c r="AC39" s="32"/>
      <c r="AD39" s="32"/>
      <c r="AE39" s="33"/>
      <c r="AF39" s="34"/>
      <c r="AG39" s="34"/>
      <c r="AH39" s="35"/>
      <c r="AI39" s="35"/>
    </row>
    <row r="40" spans="4:35" x14ac:dyDescent="0.25">
      <c r="D40" s="5"/>
      <c r="E40" s="28" t="s">
        <v>32</v>
      </c>
      <c r="F40" s="28"/>
      <c r="G40" s="28"/>
      <c r="H40" s="28"/>
      <c r="I40" s="6">
        <v>40</v>
      </c>
      <c r="J40" s="7">
        <v>15</v>
      </c>
      <c r="K40" s="7">
        <f t="shared" si="0"/>
        <v>600</v>
      </c>
      <c r="L40" s="1">
        <f t="shared" si="1"/>
        <v>534</v>
      </c>
      <c r="M40" s="8">
        <f t="shared" si="2"/>
        <v>720</v>
      </c>
      <c r="O40" s="33"/>
      <c r="P40" s="32"/>
      <c r="Q40" s="32"/>
      <c r="R40" s="32"/>
      <c r="S40" s="32"/>
      <c r="T40" s="33"/>
      <c r="U40" s="34"/>
      <c r="V40" s="34"/>
      <c r="W40" s="35"/>
      <c r="X40" s="35"/>
      <c r="Y40" s="36"/>
      <c r="Z40" s="33"/>
      <c r="AA40" s="32"/>
      <c r="AB40" s="32"/>
      <c r="AC40" s="32"/>
      <c r="AD40" s="32"/>
      <c r="AE40" s="33"/>
      <c r="AF40" s="34"/>
      <c r="AG40" s="34"/>
      <c r="AH40" s="35"/>
      <c r="AI40" s="35"/>
    </row>
    <row r="41" spans="4:35" x14ac:dyDescent="0.25">
      <c r="D41" s="26" t="s">
        <v>33</v>
      </c>
      <c r="E41" s="27"/>
      <c r="F41" s="27"/>
      <c r="G41" s="27"/>
      <c r="H41" s="27"/>
      <c r="I41" s="14"/>
      <c r="J41" s="15"/>
      <c r="K41" s="16">
        <f>SUM(K42:K44)</f>
        <v>4918</v>
      </c>
      <c r="L41" s="24">
        <f t="shared" si="1"/>
        <v>4377.0200000000004</v>
      </c>
      <c r="M41" s="25">
        <f t="shared" si="2"/>
        <v>5901.6</v>
      </c>
      <c r="O41" s="40"/>
      <c r="P41" s="40"/>
      <c r="Q41" s="40"/>
      <c r="R41" s="40"/>
      <c r="S41" s="40"/>
      <c r="T41" s="33"/>
      <c r="U41" s="34"/>
      <c r="V41" s="34"/>
      <c r="W41" s="35"/>
      <c r="X41" s="35"/>
      <c r="Y41" s="36"/>
      <c r="Z41" s="40"/>
      <c r="AA41" s="40"/>
      <c r="AB41" s="40"/>
      <c r="AC41" s="40"/>
      <c r="AD41" s="40"/>
      <c r="AE41" s="33"/>
      <c r="AF41" s="34"/>
      <c r="AG41" s="34"/>
      <c r="AH41" s="35"/>
      <c r="AI41" s="35"/>
    </row>
    <row r="42" spans="4:35" x14ac:dyDescent="0.25">
      <c r="D42" s="5"/>
      <c r="E42" s="28" t="s">
        <v>14</v>
      </c>
      <c r="F42" s="28"/>
      <c r="G42" s="28"/>
      <c r="H42" s="28"/>
      <c r="I42" s="6">
        <v>118</v>
      </c>
      <c r="J42" s="7">
        <v>21</v>
      </c>
      <c r="K42" s="7">
        <f t="shared" si="0"/>
        <v>2478</v>
      </c>
      <c r="L42" s="1">
        <f t="shared" si="1"/>
        <v>2205.42</v>
      </c>
      <c r="M42" s="8">
        <f t="shared" si="2"/>
        <v>2973.6</v>
      </c>
      <c r="O42" s="33"/>
      <c r="P42" s="32"/>
      <c r="Q42" s="32"/>
      <c r="R42" s="32"/>
      <c r="S42" s="32"/>
      <c r="T42" s="33"/>
      <c r="U42" s="34"/>
      <c r="V42" s="34"/>
      <c r="W42" s="35"/>
      <c r="X42" s="35"/>
      <c r="Y42" s="36"/>
      <c r="Z42" s="33"/>
      <c r="AA42" s="32"/>
      <c r="AB42" s="32"/>
      <c r="AC42" s="32"/>
      <c r="AD42" s="32"/>
      <c r="AE42" s="33"/>
      <c r="AF42" s="34"/>
      <c r="AG42" s="34"/>
      <c r="AH42" s="35"/>
      <c r="AI42" s="35"/>
    </row>
    <row r="43" spans="4:35" x14ac:dyDescent="0.25">
      <c r="D43" s="5"/>
      <c r="E43" s="28" t="s">
        <v>15</v>
      </c>
      <c r="F43" s="28"/>
      <c r="G43" s="28"/>
      <c r="H43" s="28"/>
      <c r="I43" s="6">
        <v>60</v>
      </c>
      <c r="J43" s="7">
        <v>21</v>
      </c>
      <c r="K43" s="7">
        <f t="shared" si="0"/>
        <v>1260</v>
      </c>
      <c r="L43" s="1">
        <f t="shared" si="1"/>
        <v>1121.4000000000001</v>
      </c>
      <c r="M43" s="8">
        <f t="shared" si="2"/>
        <v>1512</v>
      </c>
      <c r="O43" s="33"/>
      <c r="P43" s="32"/>
      <c r="Q43" s="32"/>
      <c r="R43" s="32"/>
      <c r="S43" s="32"/>
      <c r="T43" s="33"/>
      <c r="U43" s="34"/>
      <c r="V43" s="34"/>
      <c r="W43" s="35"/>
      <c r="X43" s="35"/>
      <c r="Y43" s="36"/>
      <c r="Z43" s="33"/>
      <c r="AA43" s="32"/>
      <c r="AB43" s="32"/>
      <c r="AC43" s="32"/>
      <c r="AD43" s="32"/>
      <c r="AE43" s="33"/>
      <c r="AF43" s="34"/>
      <c r="AG43" s="34"/>
      <c r="AH43" s="35"/>
      <c r="AI43" s="35"/>
    </row>
    <row r="44" spans="4:35" x14ac:dyDescent="0.25">
      <c r="D44" s="19"/>
      <c r="E44" s="29" t="s">
        <v>9</v>
      </c>
      <c r="F44" s="29"/>
      <c r="G44" s="29"/>
      <c r="H44" s="29"/>
      <c r="I44" s="20">
        <v>118</v>
      </c>
      <c r="J44" s="21">
        <v>10</v>
      </c>
      <c r="K44" s="21">
        <f t="shared" si="0"/>
        <v>1180</v>
      </c>
      <c r="L44" s="22">
        <f t="shared" si="1"/>
        <v>1050.2</v>
      </c>
      <c r="M44" s="23">
        <f t="shared" si="2"/>
        <v>1416</v>
      </c>
      <c r="O44" s="33"/>
      <c r="P44" s="32"/>
      <c r="Q44" s="32"/>
      <c r="R44" s="32"/>
      <c r="S44" s="32"/>
      <c r="T44" s="33"/>
      <c r="U44" s="34"/>
      <c r="V44" s="34"/>
      <c r="W44" s="35"/>
      <c r="X44" s="35"/>
      <c r="Y44" s="36"/>
      <c r="Z44" s="33"/>
      <c r="AA44" s="32"/>
      <c r="AB44" s="32"/>
      <c r="AC44" s="32"/>
      <c r="AD44" s="32"/>
      <c r="AE44" s="33"/>
      <c r="AF44" s="34"/>
      <c r="AG44" s="34"/>
      <c r="AH44" s="35"/>
      <c r="AI44" s="35"/>
    </row>
    <row r="45" spans="4:35" x14ac:dyDescent="0.25">
      <c r="D45" s="9"/>
      <c r="E45" s="10"/>
      <c r="F45" s="10"/>
      <c r="G45" s="10"/>
      <c r="H45" s="10"/>
      <c r="I45" s="10"/>
      <c r="J45" s="10" t="s">
        <v>19</v>
      </c>
      <c r="K45" s="11">
        <f>SUM(K9,K11,K15,K19,K23,K28,K41)</f>
        <v>22703</v>
      </c>
      <c r="L45" s="12">
        <f t="shared" si="1"/>
        <v>20205.669999999998</v>
      </c>
      <c r="M45" s="13">
        <f t="shared" si="2"/>
        <v>27243.599999999999</v>
      </c>
      <c r="O45" s="41"/>
      <c r="P45" s="41"/>
      <c r="Q45" s="41"/>
      <c r="R45" s="41"/>
      <c r="S45" s="41"/>
      <c r="T45" s="41"/>
      <c r="U45" s="41"/>
      <c r="V45" s="42"/>
      <c r="W45" s="43"/>
      <c r="X45" s="43"/>
      <c r="Y45" s="36"/>
      <c r="Z45" s="41"/>
      <c r="AA45" s="41"/>
      <c r="AB45" s="41"/>
      <c r="AC45" s="41"/>
      <c r="AD45" s="41"/>
      <c r="AE45" s="41"/>
      <c r="AF45" s="41"/>
      <c r="AG45" s="42"/>
      <c r="AH45" s="43"/>
      <c r="AI45" s="43"/>
    </row>
    <row r="46" spans="4:35" x14ac:dyDescent="0.25"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8" spans="4:35" x14ac:dyDescent="0.25">
      <c r="D48" s="30" t="s">
        <v>20</v>
      </c>
      <c r="E48" s="31"/>
      <c r="F48" s="31"/>
      <c r="G48" s="31"/>
      <c r="H48" s="31"/>
      <c r="I48" s="2" t="s">
        <v>16</v>
      </c>
      <c r="J48" s="2" t="s">
        <v>17</v>
      </c>
      <c r="K48" s="2" t="s">
        <v>18</v>
      </c>
      <c r="L48" s="3" t="s">
        <v>34</v>
      </c>
      <c r="M48" s="4" t="s">
        <v>35</v>
      </c>
    </row>
    <row r="49" spans="4:13" x14ac:dyDescent="0.25">
      <c r="D49" s="26" t="s">
        <v>0</v>
      </c>
      <c r="E49" s="27"/>
      <c r="F49" s="27"/>
      <c r="G49" s="27"/>
      <c r="H49" s="27"/>
      <c r="I49" s="14"/>
      <c r="J49" s="15"/>
      <c r="K49" s="16">
        <f>K50</f>
        <v>0</v>
      </c>
      <c r="L49" s="17"/>
      <c r="M49" s="18"/>
    </row>
    <row r="50" spans="4:13" x14ac:dyDescent="0.25">
      <c r="D50" s="19"/>
      <c r="E50" s="29" t="s">
        <v>9</v>
      </c>
      <c r="F50" s="29"/>
      <c r="G50" s="29"/>
      <c r="H50" s="29"/>
      <c r="I50" s="20">
        <v>40</v>
      </c>
      <c r="J50" s="21">
        <v>0</v>
      </c>
      <c r="K50" s="21">
        <f t="shared" ref="K50" si="3">I50*J50</f>
        <v>0</v>
      </c>
      <c r="L50" s="22">
        <f t="shared" ref="L50:L72" si="4">K50-(11%*K50)</f>
        <v>0</v>
      </c>
      <c r="M50" s="23">
        <f t="shared" ref="M50:M58" si="5">K50+(20%*K50)</f>
        <v>0</v>
      </c>
    </row>
    <row r="51" spans="4:13" x14ac:dyDescent="0.25">
      <c r="D51" s="26" t="s">
        <v>1</v>
      </c>
      <c r="E51" s="27"/>
      <c r="F51" s="27"/>
      <c r="G51" s="27"/>
      <c r="H51" s="27"/>
      <c r="I51" s="14"/>
      <c r="J51" s="15"/>
      <c r="K51" s="16">
        <f>SUM(K52:K54)</f>
        <v>1500</v>
      </c>
      <c r="L51" s="24">
        <f t="shared" si="4"/>
        <v>1335</v>
      </c>
      <c r="M51" s="25">
        <f t="shared" si="5"/>
        <v>1800</v>
      </c>
    </row>
    <row r="52" spans="4:13" x14ac:dyDescent="0.25">
      <c r="D52" s="5"/>
      <c r="E52" s="28" t="s">
        <v>6</v>
      </c>
      <c r="F52" s="28"/>
      <c r="G52" s="28"/>
      <c r="H52" s="28"/>
      <c r="I52" s="6">
        <v>20</v>
      </c>
      <c r="J52" s="7">
        <v>25</v>
      </c>
      <c r="K52" s="7">
        <f t="shared" ref="K52:K54" si="6">I52*J52</f>
        <v>500</v>
      </c>
      <c r="L52" s="1">
        <f t="shared" si="4"/>
        <v>445</v>
      </c>
      <c r="M52" s="8">
        <f t="shared" si="5"/>
        <v>600</v>
      </c>
    </row>
    <row r="53" spans="4:13" x14ac:dyDescent="0.25">
      <c r="D53" s="5"/>
      <c r="E53" s="28" t="s">
        <v>7</v>
      </c>
      <c r="F53" s="28"/>
      <c r="G53" s="28"/>
      <c r="H53" s="28"/>
      <c r="I53" s="6">
        <v>20</v>
      </c>
      <c r="J53" s="7">
        <v>25</v>
      </c>
      <c r="K53" s="7">
        <f t="shared" si="6"/>
        <v>500</v>
      </c>
      <c r="L53" s="1">
        <f t="shared" si="4"/>
        <v>445</v>
      </c>
      <c r="M53" s="8">
        <f t="shared" si="5"/>
        <v>600</v>
      </c>
    </row>
    <row r="54" spans="4:13" x14ac:dyDescent="0.25">
      <c r="D54" s="19"/>
      <c r="E54" s="29" t="s">
        <v>8</v>
      </c>
      <c r="F54" s="29"/>
      <c r="G54" s="29"/>
      <c r="H54" s="29"/>
      <c r="I54" s="20">
        <v>20</v>
      </c>
      <c r="J54" s="21">
        <v>25</v>
      </c>
      <c r="K54" s="21">
        <f t="shared" si="6"/>
        <v>500</v>
      </c>
      <c r="L54" s="22">
        <f t="shared" si="4"/>
        <v>445</v>
      </c>
      <c r="M54" s="23">
        <f t="shared" si="5"/>
        <v>600</v>
      </c>
    </row>
    <row r="55" spans="4:13" x14ac:dyDescent="0.25">
      <c r="D55" s="26" t="s">
        <v>2</v>
      </c>
      <c r="E55" s="27"/>
      <c r="F55" s="27"/>
      <c r="G55" s="27"/>
      <c r="H55" s="27"/>
      <c r="I55" s="14"/>
      <c r="J55" s="15"/>
      <c r="K55" s="16">
        <f>SUM(K56:K58)</f>
        <v>360</v>
      </c>
      <c r="L55" s="24">
        <f t="shared" si="4"/>
        <v>320.39999999999998</v>
      </c>
      <c r="M55" s="25">
        <f t="shared" si="5"/>
        <v>432</v>
      </c>
    </row>
    <row r="56" spans="4:13" x14ac:dyDescent="0.25">
      <c r="D56" s="5"/>
      <c r="E56" s="28" t="s">
        <v>6</v>
      </c>
      <c r="F56" s="28"/>
      <c r="G56" s="28"/>
      <c r="H56" s="28"/>
      <c r="I56" s="6">
        <v>40</v>
      </c>
      <c r="J56" s="7">
        <v>3</v>
      </c>
      <c r="K56" s="7">
        <f t="shared" ref="K56:K58" si="7">I56*J56</f>
        <v>120</v>
      </c>
      <c r="L56" s="1">
        <f t="shared" si="4"/>
        <v>106.8</v>
      </c>
      <c r="M56" s="8">
        <f t="shared" si="5"/>
        <v>144</v>
      </c>
    </row>
    <row r="57" spans="4:13" x14ac:dyDescent="0.25">
      <c r="D57" s="5"/>
      <c r="E57" s="28" t="s">
        <v>7</v>
      </c>
      <c r="F57" s="28"/>
      <c r="G57" s="28"/>
      <c r="H57" s="28"/>
      <c r="I57" s="6">
        <v>40</v>
      </c>
      <c r="J57" s="7">
        <v>3</v>
      </c>
      <c r="K57" s="7">
        <f t="shared" si="7"/>
        <v>120</v>
      </c>
      <c r="L57" s="1">
        <f t="shared" si="4"/>
        <v>106.8</v>
      </c>
      <c r="M57" s="8">
        <f t="shared" si="5"/>
        <v>144</v>
      </c>
    </row>
    <row r="58" spans="4:13" x14ac:dyDescent="0.25">
      <c r="D58" s="19"/>
      <c r="E58" s="29" t="s">
        <v>8</v>
      </c>
      <c r="F58" s="29"/>
      <c r="G58" s="29"/>
      <c r="H58" s="29"/>
      <c r="I58" s="20">
        <v>40</v>
      </c>
      <c r="J58" s="21">
        <v>3</v>
      </c>
      <c r="K58" s="21">
        <f t="shared" si="7"/>
        <v>120</v>
      </c>
      <c r="L58" s="22">
        <f t="shared" si="4"/>
        <v>106.8</v>
      </c>
      <c r="M58" s="23">
        <f t="shared" si="5"/>
        <v>144</v>
      </c>
    </row>
    <row r="59" spans="4:13" x14ac:dyDescent="0.25">
      <c r="D59" s="26" t="s">
        <v>5</v>
      </c>
      <c r="E59" s="27"/>
      <c r="F59" s="27"/>
      <c r="G59" s="27"/>
      <c r="H59" s="27"/>
      <c r="I59" s="14"/>
      <c r="J59" s="15"/>
      <c r="K59" s="16">
        <f>SUM(K60:K71)</f>
        <v>7200</v>
      </c>
      <c r="L59" s="24">
        <f t="shared" si="4"/>
        <v>6408</v>
      </c>
      <c r="M59" s="25">
        <f t="shared" ref="M59:M71" si="8">K59+(20%*K59)</f>
        <v>8640</v>
      </c>
    </row>
    <row r="60" spans="4:13" x14ac:dyDescent="0.25">
      <c r="D60" s="5"/>
      <c r="E60" s="28" t="s">
        <v>21</v>
      </c>
      <c r="F60" s="28"/>
      <c r="G60" s="28"/>
      <c r="H60" s="28"/>
      <c r="I60" s="6">
        <v>40</v>
      </c>
      <c r="J60" s="7">
        <v>15</v>
      </c>
      <c r="K60" s="7">
        <f t="shared" ref="K60:K71" si="9">I60*J60</f>
        <v>600</v>
      </c>
      <c r="L60" s="1">
        <f t="shared" si="4"/>
        <v>534</v>
      </c>
      <c r="M60" s="8">
        <f t="shared" si="8"/>
        <v>720</v>
      </c>
    </row>
    <row r="61" spans="4:13" x14ac:dyDescent="0.25">
      <c r="D61" s="5"/>
      <c r="E61" s="28" t="s">
        <v>22</v>
      </c>
      <c r="F61" s="28"/>
      <c r="G61" s="28"/>
      <c r="H61" s="28"/>
      <c r="I61" s="6">
        <v>40</v>
      </c>
      <c r="J61" s="7">
        <v>15</v>
      </c>
      <c r="K61" s="7">
        <f t="shared" si="9"/>
        <v>600</v>
      </c>
      <c r="L61" s="1">
        <f t="shared" si="4"/>
        <v>534</v>
      </c>
      <c r="M61" s="8">
        <f t="shared" si="8"/>
        <v>720</v>
      </c>
    </row>
    <row r="62" spans="4:13" x14ac:dyDescent="0.25">
      <c r="D62" s="5"/>
      <c r="E62" s="28" t="s">
        <v>23</v>
      </c>
      <c r="F62" s="28"/>
      <c r="G62" s="28"/>
      <c r="H62" s="28"/>
      <c r="I62" s="6">
        <v>40</v>
      </c>
      <c r="J62" s="7">
        <v>15</v>
      </c>
      <c r="K62" s="7">
        <f t="shared" si="9"/>
        <v>600</v>
      </c>
      <c r="L62" s="1">
        <f t="shared" si="4"/>
        <v>534</v>
      </c>
      <c r="M62" s="8">
        <f t="shared" si="8"/>
        <v>720</v>
      </c>
    </row>
    <row r="63" spans="4:13" x14ac:dyDescent="0.25">
      <c r="D63" s="5"/>
      <c r="E63" s="28" t="s">
        <v>24</v>
      </c>
      <c r="F63" s="28"/>
      <c r="G63" s="28"/>
      <c r="H63" s="28"/>
      <c r="I63" s="6">
        <v>40</v>
      </c>
      <c r="J63" s="7">
        <v>15</v>
      </c>
      <c r="K63" s="7">
        <f t="shared" si="9"/>
        <v>600</v>
      </c>
      <c r="L63" s="1">
        <f t="shared" si="4"/>
        <v>534</v>
      </c>
      <c r="M63" s="8">
        <f t="shared" si="8"/>
        <v>720</v>
      </c>
    </row>
    <row r="64" spans="4:13" x14ac:dyDescent="0.25">
      <c r="D64" s="5"/>
      <c r="E64" s="28" t="s">
        <v>25</v>
      </c>
      <c r="F64" s="28"/>
      <c r="G64" s="28"/>
      <c r="H64" s="28"/>
      <c r="I64" s="6">
        <v>40</v>
      </c>
      <c r="J64" s="7">
        <v>15</v>
      </c>
      <c r="K64" s="7">
        <f t="shared" si="9"/>
        <v>600</v>
      </c>
      <c r="L64" s="1">
        <f t="shared" si="4"/>
        <v>534</v>
      </c>
      <c r="M64" s="8">
        <f t="shared" si="8"/>
        <v>720</v>
      </c>
    </row>
    <row r="65" spans="4:20" x14ac:dyDescent="0.25">
      <c r="D65" s="5"/>
      <c r="E65" s="28" t="s">
        <v>26</v>
      </c>
      <c r="F65" s="28"/>
      <c r="G65" s="28"/>
      <c r="H65" s="28"/>
      <c r="I65" s="6">
        <v>40</v>
      </c>
      <c r="J65" s="7">
        <v>15</v>
      </c>
      <c r="K65" s="7">
        <f t="shared" si="9"/>
        <v>600</v>
      </c>
      <c r="L65" s="1">
        <f t="shared" si="4"/>
        <v>534</v>
      </c>
      <c r="M65" s="8">
        <f t="shared" si="8"/>
        <v>720</v>
      </c>
      <c r="T65" t="s">
        <v>36</v>
      </c>
    </row>
    <row r="66" spans="4:20" x14ac:dyDescent="0.25">
      <c r="D66" s="5"/>
      <c r="E66" s="28" t="s">
        <v>27</v>
      </c>
      <c r="F66" s="28"/>
      <c r="G66" s="28"/>
      <c r="H66" s="28"/>
      <c r="I66" s="6">
        <v>40</v>
      </c>
      <c r="J66" s="7">
        <v>15</v>
      </c>
      <c r="K66" s="7">
        <f t="shared" si="9"/>
        <v>600</v>
      </c>
      <c r="L66" s="1">
        <f t="shared" si="4"/>
        <v>534</v>
      </c>
      <c r="M66" s="8">
        <f t="shared" si="8"/>
        <v>720</v>
      </c>
    </row>
    <row r="67" spans="4:20" x14ac:dyDescent="0.25">
      <c r="D67" s="5"/>
      <c r="E67" s="28" t="s">
        <v>28</v>
      </c>
      <c r="F67" s="28"/>
      <c r="G67" s="28"/>
      <c r="H67" s="28"/>
      <c r="I67" s="6">
        <v>40</v>
      </c>
      <c r="J67" s="7">
        <v>15</v>
      </c>
      <c r="K67" s="7">
        <f t="shared" si="9"/>
        <v>600</v>
      </c>
      <c r="L67" s="1">
        <f t="shared" si="4"/>
        <v>534</v>
      </c>
      <c r="M67" s="8">
        <f t="shared" si="8"/>
        <v>720</v>
      </c>
    </row>
    <row r="68" spans="4:20" x14ac:dyDescent="0.25">
      <c r="D68" s="5"/>
      <c r="E68" s="28" t="s">
        <v>29</v>
      </c>
      <c r="F68" s="28"/>
      <c r="G68" s="28"/>
      <c r="H68" s="28"/>
      <c r="I68" s="6">
        <v>40</v>
      </c>
      <c r="J68" s="7">
        <v>15</v>
      </c>
      <c r="K68" s="7">
        <f t="shared" si="9"/>
        <v>600</v>
      </c>
      <c r="L68" s="1">
        <f t="shared" si="4"/>
        <v>534</v>
      </c>
      <c r="M68" s="8">
        <f t="shared" si="8"/>
        <v>720</v>
      </c>
    </row>
    <row r="69" spans="4:20" x14ac:dyDescent="0.25">
      <c r="D69" s="5"/>
      <c r="E69" s="28" t="s">
        <v>30</v>
      </c>
      <c r="F69" s="28"/>
      <c r="G69" s="28"/>
      <c r="H69" s="28"/>
      <c r="I69" s="6">
        <v>40</v>
      </c>
      <c r="J69" s="7">
        <v>15</v>
      </c>
      <c r="K69" s="7">
        <f t="shared" si="9"/>
        <v>600</v>
      </c>
      <c r="L69" s="1">
        <f t="shared" si="4"/>
        <v>534</v>
      </c>
      <c r="M69" s="8">
        <f t="shared" si="8"/>
        <v>720</v>
      </c>
    </row>
    <row r="70" spans="4:20" x14ac:dyDescent="0.25">
      <c r="D70" s="5"/>
      <c r="E70" s="28" t="s">
        <v>31</v>
      </c>
      <c r="F70" s="28"/>
      <c r="G70" s="28"/>
      <c r="H70" s="28"/>
      <c r="I70" s="6">
        <v>40</v>
      </c>
      <c r="J70" s="7">
        <v>15</v>
      </c>
      <c r="K70" s="7">
        <f t="shared" si="9"/>
        <v>600</v>
      </c>
      <c r="L70" s="1">
        <f t="shared" si="4"/>
        <v>534</v>
      </c>
      <c r="M70" s="8">
        <f t="shared" si="8"/>
        <v>720</v>
      </c>
    </row>
    <row r="71" spans="4:20" x14ac:dyDescent="0.25">
      <c r="D71" s="5"/>
      <c r="E71" s="28" t="s">
        <v>32</v>
      </c>
      <c r="F71" s="28"/>
      <c r="G71" s="28"/>
      <c r="H71" s="28"/>
      <c r="I71" s="6">
        <v>40</v>
      </c>
      <c r="J71" s="7">
        <v>15</v>
      </c>
      <c r="K71" s="7">
        <f t="shared" si="9"/>
        <v>600</v>
      </c>
      <c r="L71" s="1">
        <f t="shared" si="4"/>
        <v>534</v>
      </c>
      <c r="M71" s="8">
        <f t="shared" si="8"/>
        <v>720</v>
      </c>
    </row>
    <row r="72" spans="4:20" x14ac:dyDescent="0.25">
      <c r="D72" s="9"/>
      <c r="E72" s="10"/>
      <c r="F72" s="10"/>
      <c r="G72" s="10"/>
      <c r="H72" s="10"/>
      <c r="I72" s="10"/>
      <c r="J72" s="10" t="s">
        <v>19</v>
      </c>
      <c r="K72" s="11">
        <f>SUM(K49,K51,K55,K59)</f>
        <v>9060</v>
      </c>
      <c r="L72" s="12">
        <f t="shared" si="4"/>
        <v>8063.4</v>
      </c>
      <c r="M72" s="13">
        <f t="shared" ref="M72" si="10">K72+(20%*K72)</f>
        <v>10872</v>
      </c>
    </row>
    <row r="75" spans="4:20" x14ac:dyDescent="0.25">
      <c r="D75" s="30" t="s">
        <v>20</v>
      </c>
      <c r="E75" s="31"/>
      <c r="F75" s="31"/>
      <c r="G75" s="31"/>
      <c r="H75" s="31"/>
      <c r="I75" s="2" t="s">
        <v>16</v>
      </c>
      <c r="J75" s="2" t="s">
        <v>17</v>
      </c>
      <c r="K75" s="2" t="s">
        <v>18</v>
      </c>
      <c r="L75" s="3" t="s">
        <v>34</v>
      </c>
      <c r="M75" s="4" t="s">
        <v>35</v>
      </c>
    </row>
    <row r="76" spans="4:20" x14ac:dyDescent="0.25">
      <c r="D76" s="26" t="s">
        <v>3</v>
      </c>
      <c r="E76" s="27"/>
      <c r="F76" s="27"/>
      <c r="G76" s="27"/>
      <c r="H76" s="27"/>
      <c r="I76" s="14"/>
      <c r="J76" s="15"/>
      <c r="K76" s="16">
        <f>SUM(K77:K79)</f>
        <v>5500</v>
      </c>
      <c r="L76" s="24">
        <f t="shared" ref="L76:L89" si="11">K76-(11%*K76)</f>
        <v>4895</v>
      </c>
      <c r="M76" s="25">
        <f t="shared" ref="M76:M84" si="12">K76+(20%*K76)</f>
        <v>6600</v>
      </c>
    </row>
    <row r="77" spans="4:20" x14ac:dyDescent="0.25">
      <c r="D77" s="5"/>
      <c r="E77" s="28" t="s">
        <v>9</v>
      </c>
      <c r="F77" s="28"/>
      <c r="G77" s="28"/>
      <c r="H77" s="28"/>
      <c r="I77" s="6">
        <f>132/3</f>
        <v>44</v>
      </c>
      <c r="J77" s="7">
        <v>60</v>
      </c>
      <c r="K77" s="7">
        <f t="shared" ref="K77:K79" si="13">I77*J77</f>
        <v>2640</v>
      </c>
      <c r="L77" s="1">
        <f t="shared" si="11"/>
        <v>2349.6</v>
      </c>
      <c r="M77" s="8">
        <f t="shared" si="12"/>
        <v>3168</v>
      </c>
    </row>
    <row r="78" spans="4:20" x14ac:dyDescent="0.25">
      <c r="D78" s="5"/>
      <c r="E78" s="28" t="s">
        <v>10</v>
      </c>
      <c r="F78" s="28"/>
      <c r="G78" s="28"/>
      <c r="H78" s="28"/>
      <c r="I78" s="6">
        <v>44</v>
      </c>
      <c r="J78" s="7">
        <v>35</v>
      </c>
      <c r="K78" s="7">
        <f t="shared" si="13"/>
        <v>1540</v>
      </c>
      <c r="L78" s="1">
        <f t="shared" si="11"/>
        <v>1370.6</v>
      </c>
      <c r="M78" s="8">
        <f t="shared" si="12"/>
        <v>1848</v>
      </c>
    </row>
    <row r="79" spans="4:20" x14ac:dyDescent="0.25">
      <c r="D79" s="19"/>
      <c r="E79" s="29" t="s">
        <v>11</v>
      </c>
      <c r="F79" s="29"/>
      <c r="G79" s="29"/>
      <c r="H79" s="29"/>
      <c r="I79" s="20">
        <v>44</v>
      </c>
      <c r="J79" s="21">
        <v>30</v>
      </c>
      <c r="K79" s="21">
        <f t="shared" si="13"/>
        <v>1320</v>
      </c>
      <c r="L79" s="22">
        <f t="shared" si="11"/>
        <v>1174.8</v>
      </c>
      <c r="M79" s="23">
        <f t="shared" si="12"/>
        <v>1584</v>
      </c>
    </row>
    <row r="80" spans="4:20" x14ac:dyDescent="0.25">
      <c r="D80" s="26" t="s">
        <v>4</v>
      </c>
      <c r="E80" s="27"/>
      <c r="F80" s="27"/>
      <c r="G80" s="27"/>
      <c r="H80" s="27"/>
      <c r="I80" s="14"/>
      <c r="J80" s="15"/>
      <c r="K80" s="16">
        <f>SUM(K81:K84)</f>
        <v>3225</v>
      </c>
      <c r="L80" s="24">
        <f t="shared" si="11"/>
        <v>2870.25</v>
      </c>
      <c r="M80" s="25">
        <f t="shared" si="12"/>
        <v>3870</v>
      </c>
    </row>
    <row r="81" spans="4:13" x14ac:dyDescent="0.25">
      <c r="D81" s="5"/>
      <c r="E81" s="28" t="s">
        <v>9</v>
      </c>
      <c r="F81" s="28"/>
      <c r="G81" s="28"/>
      <c r="H81" s="28"/>
      <c r="I81" s="6">
        <v>15</v>
      </c>
      <c r="J81" s="7">
        <v>100</v>
      </c>
      <c r="K81" s="7">
        <f t="shared" ref="K81:K84" si="14">I81*J81</f>
        <v>1500</v>
      </c>
      <c r="L81" s="1">
        <f t="shared" si="11"/>
        <v>1335</v>
      </c>
      <c r="M81" s="8">
        <f t="shared" si="12"/>
        <v>1800</v>
      </c>
    </row>
    <row r="82" spans="4:13" x14ac:dyDescent="0.25">
      <c r="D82" s="5"/>
      <c r="E82" s="28" t="s">
        <v>6</v>
      </c>
      <c r="F82" s="28"/>
      <c r="G82" s="28"/>
      <c r="H82" s="28"/>
      <c r="I82" s="6">
        <v>10</v>
      </c>
      <c r="J82" s="7">
        <v>55</v>
      </c>
      <c r="K82" s="7">
        <f t="shared" si="14"/>
        <v>550</v>
      </c>
      <c r="L82" s="1">
        <f t="shared" si="11"/>
        <v>489.5</v>
      </c>
      <c r="M82" s="8">
        <f t="shared" si="12"/>
        <v>660</v>
      </c>
    </row>
    <row r="83" spans="4:13" x14ac:dyDescent="0.25">
      <c r="D83" s="5"/>
      <c r="E83" s="28" t="s">
        <v>12</v>
      </c>
      <c r="F83" s="28"/>
      <c r="G83" s="28"/>
      <c r="H83" s="28"/>
      <c r="I83" s="6">
        <v>10</v>
      </c>
      <c r="J83" s="7">
        <v>55</v>
      </c>
      <c r="K83" s="7">
        <f t="shared" si="14"/>
        <v>550</v>
      </c>
      <c r="L83" s="1">
        <f t="shared" si="11"/>
        <v>489.5</v>
      </c>
      <c r="M83" s="8">
        <f t="shared" si="12"/>
        <v>660</v>
      </c>
    </row>
    <row r="84" spans="4:13" x14ac:dyDescent="0.25">
      <c r="D84" s="19"/>
      <c r="E84" s="29" t="s">
        <v>13</v>
      </c>
      <c r="F84" s="29"/>
      <c r="G84" s="29"/>
      <c r="H84" s="29"/>
      <c r="I84" s="20">
        <v>5</v>
      </c>
      <c r="J84" s="21">
        <v>125</v>
      </c>
      <c r="K84" s="21">
        <f t="shared" si="14"/>
        <v>625</v>
      </c>
      <c r="L84" s="22">
        <f t="shared" si="11"/>
        <v>556.25</v>
      </c>
      <c r="M84" s="23">
        <f t="shared" si="12"/>
        <v>750</v>
      </c>
    </row>
    <row r="85" spans="4:13" x14ac:dyDescent="0.25">
      <c r="D85" s="26" t="s">
        <v>33</v>
      </c>
      <c r="E85" s="27"/>
      <c r="F85" s="27"/>
      <c r="G85" s="27"/>
      <c r="H85" s="27"/>
      <c r="I85" s="14"/>
      <c r="J85" s="15"/>
      <c r="K85" s="16">
        <f>SUM(K86:K88)</f>
        <v>4918</v>
      </c>
      <c r="L85" s="24">
        <f t="shared" si="11"/>
        <v>4377.0200000000004</v>
      </c>
      <c r="M85" s="25">
        <f t="shared" ref="M85:M89" si="15">K85+(20%*K85)</f>
        <v>5901.6</v>
      </c>
    </row>
    <row r="86" spans="4:13" x14ac:dyDescent="0.25">
      <c r="D86" s="5"/>
      <c r="E86" s="28" t="s">
        <v>14</v>
      </c>
      <c r="F86" s="28"/>
      <c r="G86" s="28"/>
      <c r="H86" s="28"/>
      <c r="I86" s="6">
        <v>118</v>
      </c>
      <c r="J86" s="7">
        <v>21</v>
      </c>
      <c r="K86" s="7">
        <f t="shared" ref="K86:K88" si="16">I86*J86</f>
        <v>2478</v>
      </c>
      <c r="L86" s="1">
        <f t="shared" si="11"/>
        <v>2205.42</v>
      </c>
      <c r="M86" s="8">
        <f t="shared" si="15"/>
        <v>2973.6</v>
      </c>
    </row>
    <row r="87" spans="4:13" x14ac:dyDescent="0.25">
      <c r="D87" s="5"/>
      <c r="E87" s="28" t="s">
        <v>15</v>
      </c>
      <c r="F87" s="28"/>
      <c r="G87" s="28"/>
      <c r="H87" s="28"/>
      <c r="I87" s="6">
        <v>60</v>
      </c>
      <c r="J87" s="7">
        <v>21</v>
      </c>
      <c r="K87" s="7">
        <f t="shared" si="16"/>
        <v>1260</v>
      </c>
      <c r="L87" s="1">
        <f t="shared" si="11"/>
        <v>1121.4000000000001</v>
      </c>
      <c r="M87" s="8">
        <f t="shared" si="15"/>
        <v>1512</v>
      </c>
    </row>
    <row r="88" spans="4:13" x14ac:dyDescent="0.25">
      <c r="D88" s="19"/>
      <c r="E88" s="29" t="s">
        <v>9</v>
      </c>
      <c r="F88" s="29"/>
      <c r="G88" s="29"/>
      <c r="H88" s="29"/>
      <c r="I88" s="20">
        <v>118</v>
      </c>
      <c r="J88" s="21">
        <v>10</v>
      </c>
      <c r="K88" s="21">
        <f t="shared" si="16"/>
        <v>1180</v>
      </c>
      <c r="L88" s="22">
        <f t="shared" si="11"/>
        <v>1050.2</v>
      </c>
      <c r="M88" s="23">
        <f t="shared" si="15"/>
        <v>1416</v>
      </c>
    </row>
    <row r="89" spans="4:13" x14ac:dyDescent="0.25">
      <c r="D89" s="9"/>
      <c r="E89" s="10"/>
      <c r="F89" s="10"/>
      <c r="G89" s="10"/>
      <c r="H89" s="10"/>
      <c r="I89" s="10"/>
      <c r="J89" s="10" t="s">
        <v>19</v>
      </c>
      <c r="K89" s="11">
        <f>K76+K80+K85</f>
        <v>13643</v>
      </c>
      <c r="L89" s="12">
        <f t="shared" si="11"/>
        <v>12142.27</v>
      </c>
      <c r="M89" s="13">
        <f t="shared" si="15"/>
        <v>16371.6</v>
      </c>
    </row>
  </sheetData>
  <mergeCells count="149">
    <mergeCell ref="D85:H85"/>
    <mergeCell ref="E86:H86"/>
    <mergeCell ref="E87:H87"/>
    <mergeCell ref="E88:H88"/>
    <mergeCell ref="E83:H83"/>
    <mergeCell ref="E84:H84"/>
    <mergeCell ref="E78:H78"/>
    <mergeCell ref="E79:H79"/>
    <mergeCell ref="D76:H76"/>
    <mergeCell ref="E77:H77"/>
    <mergeCell ref="D80:H80"/>
    <mergeCell ref="E82:H82"/>
    <mergeCell ref="E81:H81"/>
    <mergeCell ref="D75:H75"/>
    <mergeCell ref="E69:H69"/>
    <mergeCell ref="E70:H70"/>
    <mergeCell ref="E71:H71"/>
    <mergeCell ref="E64:H64"/>
    <mergeCell ref="E65:H65"/>
    <mergeCell ref="E66:H66"/>
    <mergeCell ref="E67:H67"/>
    <mergeCell ref="E68:H68"/>
    <mergeCell ref="D59:H59"/>
    <mergeCell ref="E60:H60"/>
    <mergeCell ref="E61:H61"/>
    <mergeCell ref="E62:H62"/>
    <mergeCell ref="E63:H63"/>
    <mergeCell ref="E58:H58"/>
    <mergeCell ref="E53:H53"/>
    <mergeCell ref="E54:H54"/>
    <mergeCell ref="D55:H55"/>
    <mergeCell ref="E56:H56"/>
    <mergeCell ref="E57:H57"/>
    <mergeCell ref="D48:H48"/>
    <mergeCell ref="D49:H49"/>
    <mergeCell ref="E50:H50"/>
    <mergeCell ref="D51:H51"/>
    <mergeCell ref="E52:H52"/>
    <mergeCell ref="Z41:AD41"/>
    <mergeCell ref="AA42:AD42"/>
    <mergeCell ref="AA43:AD43"/>
    <mergeCell ref="AA44:AD44"/>
    <mergeCell ref="AA38:AD38"/>
    <mergeCell ref="AA39:AD39"/>
    <mergeCell ref="AA40:AD40"/>
    <mergeCell ref="AA33:AD33"/>
    <mergeCell ref="AA34:AD34"/>
    <mergeCell ref="AA35:AD35"/>
    <mergeCell ref="AA36:AD36"/>
    <mergeCell ref="AA37:AD37"/>
    <mergeCell ref="Z28:AD28"/>
    <mergeCell ref="AA29:AD29"/>
    <mergeCell ref="AA30:AD30"/>
    <mergeCell ref="AA31:AD31"/>
    <mergeCell ref="AA32:AD32"/>
    <mergeCell ref="Z23:AD23"/>
    <mergeCell ref="AA24:AD24"/>
    <mergeCell ref="AA25:AD25"/>
    <mergeCell ref="AA26:AD26"/>
    <mergeCell ref="AA27:AD27"/>
    <mergeCell ref="AA18:AD18"/>
    <mergeCell ref="Z19:AD19"/>
    <mergeCell ref="AA20:AD20"/>
    <mergeCell ref="AA21:AD21"/>
    <mergeCell ref="AA22:AD22"/>
    <mergeCell ref="AA13:AD13"/>
    <mergeCell ref="AA14:AD14"/>
    <mergeCell ref="Z15:AD15"/>
    <mergeCell ref="AA16:AD16"/>
    <mergeCell ref="AA17:AD17"/>
    <mergeCell ref="Z8:AD8"/>
    <mergeCell ref="Z9:AD9"/>
    <mergeCell ref="AA10:AD10"/>
    <mergeCell ref="Z11:AD11"/>
    <mergeCell ref="AA12:AD12"/>
    <mergeCell ref="O41:S41"/>
    <mergeCell ref="P42:S42"/>
    <mergeCell ref="P43:S43"/>
    <mergeCell ref="P44:S44"/>
    <mergeCell ref="P38:S38"/>
    <mergeCell ref="P39:S39"/>
    <mergeCell ref="P40:S40"/>
    <mergeCell ref="P33:S33"/>
    <mergeCell ref="P34:S34"/>
    <mergeCell ref="P35:S35"/>
    <mergeCell ref="P36:S36"/>
    <mergeCell ref="P37:S37"/>
    <mergeCell ref="O28:S28"/>
    <mergeCell ref="P29:S29"/>
    <mergeCell ref="P30:S30"/>
    <mergeCell ref="P31:S31"/>
    <mergeCell ref="P32:S32"/>
    <mergeCell ref="O23:S23"/>
    <mergeCell ref="P24:S24"/>
    <mergeCell ref="P25:S25"/>
    <mergeCell ref="P26:S26"/>
    <mergeCell ref="P27:S27"/>
    <mergeCell ref="P18:S18"/>
    <mergeCell ref="O19:S19"/>
    <mergeCell ref="P20:S20"/>
    <mergeCell ref="P21:S21"/>
    <mergeCell ref="P22:S22"/>
    <mergeCell ref="P13:S13"/>
    <mergeCell ref="P14:S14"/>
    <mergeCell ref="O15:S15"/>
    <mergeCell ref="P16:S16"/>
    <mergeCell ref="P17:S17"/>
    <mergeCell ref="O8:S8"/>
    <mergeCell ref="O9:S9"/>
    <mergeCell ref="P10:S10"/>
    <mergeCell ref="O11:S11"/>
    <mergeCell ref="P12:S12"/>
    <mergeCell ref="E42:H42"/>
    <mergeCell ref="E43:H43"/>
    <mergeCell ref="E44:H44"/>
    <mergeCell ref="E37:H37"/>
    <mergeCell ref="E38:H38"/>
    <mergeCell ref="E39:H39"/>
    <mergeCell ref="E40:H40"/>
    <mergeCell ref="D41:H41"/>
    <mergeCell ref="E36:H36"/>
    <mergeCell ref="E24:H24"/>
    <mergeCell ref="E25:H25"/>
    <mergeCell ref="E26:H26"/>
    <mergeCell ref="E27:H27"/>
    <mergeCell ref="E29:H29"/>
    <mergeCell ref="E30:H30"/>
    <mergeCell ref="D28:H28"/>
    <mergeCell ref="E31:H31"/>
    <mergeCell ref="E32:H32"/>
    <mergeCell ref="E33:H33"/>
    <mergeCell ref="E34:H34"/>
    <mergeCell ref="E35:H35"/>
    <mergeCell ref="D8:H8"/>
    <mergeCell ref="D9:H9"/>
    <mergeCell ref="D11:H11"/>
    <mergeCell ref="D15:H15"/>
    <mergeCell ref="D19:H19"/>
    <mergeCell ref="E10:H10"/>
    <mergeCell ref="E12:H12"/>
    <mergeCell ref="E13:H13"/>
    <mergeCell ref="E14:H14"/>
    <mergeCell ref="E16:H16"/>
    <mergeCell ref="D23:H23"/>
    <mergeCell ref="E21:H21"/>
    <mergeCell ref="E22:H22"/>
    <mergeCell ref="E17:H17"/>
    <mergeCell ref="E18:H18"/>
    <mergeCell ref="E20:H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Gomes Pinheiro</dc:creator>
  <cp:lastModifiedBy>Lucas Frates Simiano</cp:lastModifiedBy>
  <cp:lastPrinted>2018-11-13T11:39:19Z</cp:lastPrinted>
  <dcterms:created xsi:type="dcterms:W3CDTF">2018-10-31T13:59:39Z</dcterms:created>
  <dcterms:modified xsi:type="dcterms:W3CDTF">2018-11-27T17:35:27Z</dcterms:modified>
</cp:coreProperties>
</file>