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sos ofertados\Cidades Resilientes - 2018\VERSÃO ANTERIOR\Custos Curso\"/>
    </mc:Choice>
  </mc:AlternateContent>
  <bookViews>
    <workbookView xWindow="0" yWindow="0" windowWidth="28800" windowHeight="1173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Plan1!$A$1:$H$84</definedName>
  </definedNames>
  <calcPr calcId="162913"/>
</workbook>
</file>

<file path=xl/calcChain.xml><?xml version="1.0" encoding="utf-8"?>
<calcChain xmlns="http://schemas.openxmlformats.org/spreadsheetml/2006/main">
  <c r="N64" i="1" l="1"/>
  <c r="N5" i="1"/>
  <c r="N8" i="1" s="1"/>
  <c r="N6" i="1"/>
  <c r="N7" i="1"/>
  <c r="N11" i="1"/>
  <c r="N12" i="1"/>
  <c r="N13" i="1"/>
  <c r="N14" i="1"/>
  <c r="N18" i="1"/>
  <c r="N19" i="1"/>
  <c r="N20" i="1"/>
  <c r="N22" i="1"/>
  <c r="N28" i="1"/>
  <c r="N32" i="1"/>
  <c r="N33" i="1"/>
  <c r="N34" i="1"/>
  <c r="N36" i="1"/>
  <c r="N42" i="1"/>
  <c r="N46" i="1"/>
  <c r="N47" i="1"/>
  <c r="N48" i="1"/>
  <c r="N50" i="1"/>
  <c r="N60" i="1"/>
  <c r="N61" i="1"/>
  <c r="N62" i="1"/>
  <c r="N65" i="1"/>
  <c r="L81" i="1"/>
  <c r="L76" i="1"/>
  <c r="K76" i="1"/>
  <c r="L79" i="1"/>
  <c r="K79" i="1"/>
  <c r="N71" i="1" l="1"/>
  <c r="L77" i="1"/>
  <c r="K81" i="1"/>
  <c r="N56" i="1"/>
  <c r="K82" i="1"/>
  <c r="K75" i="1"/>
  <c r="L80" i="1"/>
  <c r="K80" i="1"/>
  <c r="F60" i="1"/>
  <c r="F62" i="1"/>
  <c r="F61" i="1"/>
  <c r="F48" i="1"/>
  <c r="F47" i="1"/>
  <c r="F46" i="1"/>
  <c r="F20" i="1"/>
  <c r="F19" i="1"/>
  <c r="F18" i="1"/>
  <c r="F33" i="1"/>
  <c r="F34" i="1"/>
  <c r="F32" i="1"/>
  <c r="F68" i="1"/>
  <c r="F69" i="1"/>
  <c r="F70" i="1"/>
  <c r="F67" i="1"/>
  <c r="F53" i="1"/>
  <c r="F54" i="1"/>
  <c r="F55" i="1"/>
  <c r="F52" i="1"/>
  <c r="F39" i="1"/>
  <c r="F40" i="1"/>
  <c r="F41" i="1"/>
  <c r="F38" i="1"/>
  <c r="F25" i="1"/>
  <c r="F26" i="1"/>
  <c r="F27" i="1"/>
  <c r="F24" i="1"/>
  <c r="F50" i="1"/>
  <c r="K77" i="1" l="1"/>
  <c r="N72" i="1"/>
  <c r="L82" i="1"/>
  <c r="J83" i="1"/>
  <c r="L75" i="1"/>
  <c r="K83" i="1"/>
  <c r="F56" i="1"/>
  <c r="B82" i="1"/>
  <c r="B81" i="1"/>
  <c r="F11" i="1"/>
  <c r="F5" i="1"/>
  <c r="L84" i="1" l="1"/>
  <c r="L85" i="1" s="1"/>
  <c r="B76" i="1"/>
  <c r="D81" i="1"/>
  <c r="D82" i="1"/>
  <c r="C81" i="1"/>
  <c r="C82" i="1"/>
  <c r="F65" i="1"/>
  <c r="F71" i="1" s="1"/>
  <c r="F36" i="1" l="1"/>
  <c r="F7" i="1"/>
  <c r="F6" i="1"/>
  <c r="F8" i="1" s="1"/>
  <c r="F22" i="1"/>
  <c r="F13" i="1"/>
  <c r="F12" i="1"/>
  <c r="F14" i="1" s="1"/>
  <c r="F28" i="1" l="1"/>
  <c r="B75" i="1"/>
  <c r="B77" i="1"/>
  <c r="F42" i="1"/>
  <c r="F72" i="1" s="1"/>
  <c r="D75" i="1"/>
  <c r="D84" i="1" s="1"/>
  <c r="D85" i="1" s="1"/>
  <c r="C75" i="1"/>
  <c r="B80" i="1"/>
  <c r="B79" i="1"/>
  <c r="B83" i="1" l="1"/>
  <c r="C79" i="1"/>
  <c r="D79" i="1"/>
  <c r="C77" i="1"/>
  <c r="D77" i="1"/>
  <c r="D80" i="1"/>
  <c r="C80" i="1"/>
  <c r="C76" i="1"/>
  <c r="D76" i="1"/>
  <c r="C83" i="1" l="1"/>
</calcChain>
</file>

<file path=xl/sharedStrings.xml><?xml version="1.0" encoding="utf-8"?>
<sst xmlns="http://schemas.openxmlformats.org/spreadsheetml/2006/main" count="204" uniqueCount="54">
  <si>
    <t>TOTAL</t>
  </si>
  <si>
    <t>Coordenador: </t>
  </si>
  <si>
    <t>VALOR</t>
  </si>
  <si>
    <t>PLANEJADOR INSTRUCIONAL</t>
  </si>
  <si>
    <t>MONITORES</t>
  </si>
  <si>
    <t>MODULO 1</t>
  </si>
  <si>
    <t>MODULO 2</t>
  </si>
  <si>
    <t>MODULO 3</t>
  </si>
  <si>
    <t>CARGA HORÁRIA</t>
  </si>
  <si>
    <t>Subten. Monteiro.</t>
  </si>
  <si>
    <t>Sd. Delcio.</t>
  </si>
  <si>
    <t xml:space="preserve">CONTEUDISTAS: </t>
  </si>
  <si>
    <t>TUTORES</t>
  </si>
  <si>
    <t>TOTAL GERAL DO CURSO</t>
  </si>
  <si>
    <t>TOTAL MODULO 1</t>
  </si>
  <si>
    <t>TOTAL MONITORES</t>
  </si>
  <si>
    <t>TOTAL MODULO 2</t>
  </si>
  <si>
    <t>TOTAL MODULO 3</t>
  </si>
  <si>
    <t>TOTAL PLANEJADOR INSTRUCIONAL</t>
  </si>
  <si>
    <t>TURMAS</t>
  </si>
  <si>
    <t>LAUDAS</t>
  </si>
  <si>
    <t>CUSTO  POR ENVOLVIDOS NO PROJETO</t>
  </si>
  <si>
    <t>+ 20 % INSS</t>
  </si>
  <si>
    <t>Profª. Danyelle</t>
  </si>
  <si>
    <t>Sd. Delcio</t>
  </si>
  <si>
    <t>Subten. Monteiro</t>
  </si>
  <si>
    <t>Cap. Lucas</t>
  </si>
  <si>
    <t>Cap. Pinheiro</t>
  </si>
  <si>
    <t>Fabiane</t>
  </si>
  <si>
    <t>Franciela</t>
  </si>
  <si>
    <t>CONTEUDISTA:</t>
  </si>
  <si>
    <t>MODULO 4</t>
  </si>
  <si>
    <t>Custos - Curso Cidades Resilientes - 2017 - Paraná</t>
  </si>
  <si>
    <t>TOTAL ENVOLVIDOS NO PROJETO</t>
  </si>
  <si>
    <t>LIQUIDO- 11 % INSS</t>
  </si>
  <si>
    <t>TOTAL GERAL</t>
  </si>
  <si>
    <t>Cap. Lucas.</t>
  </si>
  <si>
    <t>Profª Danyelle</t>
  </si>
  <si>
    <t>Franciela Manzolli</t>
  </si>
  <si>
    <t>Fabiane Aline Acordes</t>
  </si>
  <si>
    <t>TUTOR:</t>
  </si>
  <si>
    <t xml:space="preserve">TUTOR: </t>
  </si>
  <si>
    <t>Sidney</t>
  </si>
  <si>
    <t xml:space="preserve">INSTRUTOR: </t>
  </si>
  <si>
    <t>INSTRUTOR:</t>
  </si>
  <si>
    <t xml:space="preserve">INSTRUTORES: </t>
  </si>
  <si>
    <t>Gravação videos</t>
  </si>
  <si>
    <t>total com video aulas</t>
  </si>
  <si>
    <t>Ten. Vidal</t>
  </si>
  <si>
    <t>Prof. Danyelle</t>
  </si>
  <si>
    <t xml:space="preserve">Maj. Pinheiro </t>
  </si>
  <si>
    <t>Sd. Delek</t>
  </si>
  <si>
    <t>TUTORES:</t>
  </si>
  <si>
    <t xml:space="preserve">TUTORES: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</si>
</sst>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&quot;R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33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/>
    </xf>
    <xf numFmtId="0" fontId="3" fillId="0" borderId="26" xfId="0" applyFont="1" applyBorder="1"/>
    <xf numFmtId="0" fontId="4" fillId="0" borderId="17" xfId="0" applyFont="1" applyBorder="1" applyAlignment="1">
      <alignment horizontal="center"/>
    </xf>
    <xf numFmtId="0" fontId="3" fillId="0" borderId="18" xfId="0" applyFont="1" applyBorder="1"/>
    <xf numFmtId="164" fontId="3" fillId="0" borderId="22" xfId="1" applyFont="1" applyBorder="1" applyAlignment="1">
      <alignment horizontal="center"/>
    </xf>
    <xf numFmtId="164" fontId="3" fillId="0" borderId="21" xfId="1" applyFont="1" applyBorder="1" applyAlignment="1">
      <alignment horizontal="center"/>
    </xf>
    <xf numFmtId="0" fontId="3" fillId="0" borderId="3" xfId="0" applyFont="1" applyBorder="1"/>
    <xf numFmtId="164" fontId="3" fillId="0" borderId="1" xfId="1" applyFont="1" applyBorder="1" applyAlignment="1">
      <alignment horizontal="center"/>
    </xf>
    <xf numFmtId="164" fontId="3" fillId="0" borderId="15" xfId="1" applyFont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9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11" xfId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2" xfId="0" applyFont="1" applyBorder="1"/>
    <xf numFmtId="164" fontId="3" fillId="0" borderId="10" xfId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28" xfId="0" applyFont="1" applyBorder="1"/>
    <xf numFmtId="0" fontId="3" fillId="0" borderId="11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0" xfId="0" applyFont="1" applyBorder="1"/>
    <xf numFmtId="164" fontId="4" fillId="2" borderId="2" xfId="0" applyNumberFormat="1" applyFont="1" applyFill="1" applyBorder="1"/>
    <xf numFmtId="0" fontId="4" fillId="3" borderId="8" xfId="0" applyFont="1" applyFill="1" applyBorder="1" applyAlignment="1">
      <alignment horizontal="center"/>
    </xf>
    <xf numFmtId="164" fontId="4" fillId="3" borderId="9" xfId="0" applyNumberFormat="1" applyFont="1" applyFill="1" applyBorder="1"/>
    <xf numFmtId="0" fontId="4" fillId="0" borderId="1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Border="1" applyAlignment="1"/>
    <xf numFmtId="164" fontId="3" fillId="0" borderId="38" xfId="1" applyFont="1" applyBorder="1"/>
    <xf numFmtId="164" fontId="3" fillId="0" borderId="40" xfId="0" applyNumberFormat="1" applyFont="1" applyBorder="1"/>
    <xf numFmtId="164" fontId="3" fillId="0" borderId="1" xfId="1" applyFont="1" applyBorder="1"/>
    <xf numFmtId="164" fontId="3" fillId="0" borderId="19" xfId="0" applyNumberFormat="1" applyFont="1" applyBorder="1"/>
    <xf numFmtId="164" fontId="3" fillId="0" borderId="10" xfId="1" applyFont="1" applyBorder="1"/>
    <xf numFmtId="164" fontId="3" fillId="0" borderId="21" xfId="0" applyNumberFormat="1" applyFont="1" applyBorder="1"/>
    <xf numFmtId="0" fontId="3" fillId="0" borderId="28" xfId="0" applyFont="1" applyBorder="1" applyAlignment="1">
      <alignment horizontal="center"/>
    </xf>
    <xf numFmtId="164" fontId="3" fillId="0" borderId="13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1" xfId="0" applyFont="1" applyBorder="1"/>
    <xf numFmtId="164" fontId="5" fillId="2" borderId="17" xfId="0" applyNumberFormat="1" applyFont="1" applyFill="1" applyBorder="1"/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3" fillId="0" borderId="25" xfId="0" applyFont="1" applyBorder="1" applyAlignment="1"/>
    <xf numFmtId="0" fontId="4" fillId="0" borderId="2" xfId="0" quotePrefix="1" applyFont="1" applyBorder="1" applyAlignment="1">
      <alignment horizontal="center"/>
    </xf>
    <xf numFmtId="0" fontId="3" fillId="0" borderId="39" xfId="0" applyFont="1" applyBorder="1"/>
    <xf numFmtId="164" fontId="3" fillId="0" borderId="41" xfId="1" applyFont="1" applyBorder="1"/>
    <xf numFmtId="0" fontId="3" fillId="0" borderId="14" xfId="0" applyFont="1" applyBorder="1"/>
    <xf numFmtId="164" fontId="3" fillId="0" borderId="35" xfId="1" applyFont="1" applyBorder="1"/>
    <xf numFmtId="0" fontId="5" fillId="2" borderId="2" xfId="0" applyFont="1" applyFill="1" applyBorder="1" applyAlignment="1">
      <alignment horizontal="center"/>
    </xf>
    <xf numFmtId="164" fontId="5" fillId="2" borderId="2" xfId="1" applyFont="1" applyFill="1" applyBorder="1"/>
    <xf numFmtId="0" fontId="3" fillId="0" borderId="43" xfId="0" applyFont="1" applyBorder="1"/>
    <xf numFmtId="164" fontId="5" fillId="2" borderId="2" xfId="0" applyNumberFormat="1" applyFont="1" applyFill="1" applyBorder="1"/>
    <xf numFmtId="164" fontId="3" fillId="0" borderId="1" xfId="0" applyNumberFormat="1" applyFont="1" applyBorder="1"/>
    <xf numFmtId="164" fontId="3" fillId="0" borderId="44" xfId="0" applyNumberFormat="1" applyFont="1" applyBorder="1"/>
    <xf numFmtId="0" fontId="3" fillId="0" borderId="38" xfId="0" applyFont="1" applyBorder="1"/>
    <xf numFmtId="0" fontId="3" fillId="0" borderId="13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8" xfId="0" applyFont="1" applyBorder="1" applyAlignment="1"/>
    <xf numFmtId="164" fontId="3" fillId="0" borderId="32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164" fontId="3" fillId="0" borderId="46" xfId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64" fontId="4" fillId="2" borderId="43" xfId="0" applyNumberFormat="1" applyFont="1" applyFill="1" applyBorder="1"/>
    <xf numFmtId="164" fontId="3" fillId="0" borderId="11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46" xfId="0" applyFont="1" applyBorder="1"/>
    <xf numFmtId="164" fontId="3" fillId="0" borderId="13" xfId="0" applyNumberFormat="1" applyFont="1" applyBorder="1" applyAlignment="1">
      <alignment horizontal="center"/>
    </xf>
    <xf numFmtId="0" fontId="5" fillId="3" borderId="3" xfId="0" applyFont="1" applyFill="1" applyBorder="1" applyAlignment="1"/>
    <xf numFmtId="0" fontId="5" fillId="3" borderId="0" xfId="0" applyFont="1" applyFill="1" applyBorder="1" applyAlignment="1"/>
    <xf numFmtId="165" fontId="3" fillId="0" borderId="0" xfId="0" applyNumberFormat="1" applyFont="1"/>
    <xf numFmtId="44" fontId="5" fillId="2" borderId="2" xfId="0" applyNumberFormat="1" applyFont="1" applyFill="1" applyBorder="1"/>
    <xf numFmtId="44" fontId="3" fillId="0" borderId="2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4" fontId="6" fillId="0" borderId="38" xfId="1" applyFont="1" applyBorder="1"/>
    <xf numFmtId="164" fontId="6" fillId="0" borderId="19" xfId="0" applyNumberFormat="1" applyFont="1" applyBorder="1"/>
    <xf numFmtId="0" fontId="6" fillId="0" borderId="20" xfId="0" applyFont="1" applyBorder="1"/>
    <xf numFmtId="0" fontId="6" fillId="0" borderId="12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showGridLines="0" tabSelected="1" topLeftCell="A49" zoomScale="80" zoomScaleNormal="80" zoomScaleSheetLayoutView="100" workbookViewId="0">
      <selection activeCell="C75" sqref="C75:D75"/>
    </sheetView>
  </sheetViews>
  <sheetFormatPr defaultRowHeight="12.75" x14ac:dyDescent="0.2"/>
  <cols>
    <col min="1" max="1" width="32" style="1" bestFit="1" customWidth="1"/>
    <col min="2" max="2" width="13.42578125" style="1" bestFit="1" customWidth="1"/>
    <col min="3" max="3" width="16.28515625" style="1" bestFit="1" customWidth="1"/>
    <col min="4" max="4" width="13" style="1" bestFit="1" customWidth="1"/>
    <col min="5" max="5" width="10.7109375" style="1" bestFit="1" customWidth="1"/>
    <col min="6" max="6" width="13.5703125" style="1" bestFit="1" customWidth="1"/>
    <col min="7" max="7" width="10.85546875" style="1" bestFit="1" customWidth="1"/>
    <col min="8" max="8" width="9.140625" style="1"/>
    <col min="9" max="9" width="33" style="1" bestFit="1" customWidth="1"/>
    <col min="10" max="10" width="13.42578125" style="1" bestFit="1" customWidth="1"/>
    <col min="11" max="11" width="17.28515625" style="1" bestFit="1" customWidth="1"/>
    <col min="12" max="12" width="13" style="1" bestFit="1" customWidth="1"/>
    <col min="13" max="13" width="10.7109375" style="1" bestFit="1" customWidth="1"/>
    <col min="14" max="14" width="14.5703125" style="1" bestFit="1" customWidth="1"/>
    <col min="15" max="16384" width="9.140625" style="1"/>
  </cols>
  <sheetData>
    <row r="1" spans="1:14" ht="31.5" customHeight="1" thickBot="1" x14ac:dyDescent="0.25">
      <c r="A1" s="101" t="s">
        <v>32</v>
      </c>
      <c r="B1" s="102"/>
      <c r="C1" s="102"/>
      <c r="D1" s="102"/>
      <c r="E1" s="102"/>
      <c r="F1" s="103"/>
      <c r="I1" s="101" t="s">
        <v>32</v>
      </c>
      <c r="J1" s="102"/>
      <c r="K1" s="102"/>
      <c r="L1" s="102"/>
      <c r="M1" s="102"/>
      <c r="N1" s="103"/>
    </row>
    <row r="2" spans="1:14" ht="13.5" thickBot="1" x14ac:dyDescent="0.25">
      <c r="A2" s="2" t="s">
        <v>1</v>
      </c>
      <c r="B2" s="111" t="s">
        <v>8</v>
      </c>
      <c r="C2" s="112"/>
      <c r="D2" s="112"/>
      <c r="E2" s="112"/>
      <c r="F2" s="119"/>
      <c r="I2" s="2" t="s">
        <v>1</v>
      </c>
      <c r="J2" s="111" t="s">
        <v>8</v>
      </c>
      <c r="K2" s="112"/>
      <c r="L2" s="112"/>
      <c r="M2" s="112"/>
      <c r="N2" s="119"/>
    </row>
    <row r="3" spans="1:14" ht="13.5" thickBot="1" x14ac:dyDescent="0.25">
      <c r="A3" s="3" t="s">
        <v>27</v>
      </c>
      <c r="B3" s="116">
        <v>40</v>
      </c>
      <c r="C3" s="117"/>
      <c r="D3" s="117"/>
      <c r="E3" s="117"/>
      <c r="F3" s="120"/>
      <c r="I3" s="3" t="s">
        <v>27</v>
      </c>
      <c r="J3" s="138">
        <v>40</v>
      </c>
      <c r="K3" s="139"/>
      <c r="L3" s="139"/>
      <c r="M3" s="139"/>
      <c r="N3" s="132"/>
    </row>
    <row r="4" spans="1:14" ht="13.5" thickBot="1" x14ac:dyDescent="0.25">
      <c r="A4" s="68" t="s">
        <v>3</v>
      </c>
      <c r="B4" s="111" t="s">
        <v>8</v>
      </c>
      <c r="C4" s="112"/>
      <c r="D4" s="124"/>
      <c r="E4" s="4" t="s">
        <v>2</v>
      </c>
      <c r="F4" s="70" t="s">
        <v>0</v>
      </c>
      <c r="I4" s="94" t="s">
        <v>3</v>
      </c>
      <c r="J4" s="111" t="s">
        <v>8</v>
      </c>
      <c r="K4" s="112"/>
      <c r="L4" s="124"/>
      <c r="M4" s="4" t="s">
        <v>2</v>
      </c>
      <c r="N4" s="96" t="s">
        <v>0</v>
      </c>
    </row>
    <row r="5" spans="1:14" ht="15.75" customHeight="1" x14ac:dyDescent="0.2">
      <c r="A5" s="75" t="s">
        <v>36</v>
      </c>
      <c r="B5" s="116">
        <v>20</v>
      </c>
      <c r="C5" s="117"/>
      <c r="D5" s="118"/>
      <c r="E5" s="76">
        <v>25</v>
      </c>
      <c r="F5" s="7">
        <f>B5*E5</f>
        <v>500</v>
      </c>
      <c r="I5" s="75" t="s">
        <v>36</v>
      </c>
      <c r="J5" s="116">
        <v>40</v>
      </c>
      <c r="K5" s="117"/>
      <c r="L5" s="118"/>
      <c r="M5" s="76">
        <v>25</v>
      </c>
      <c r="N5" s="7">
        <f>J5*M5</f>
        <v>1000</v>
      </c>
    </row>
    <row r="6" spans="1:14" x14ac:dyDescent="0.2">
      <c r="A6" s="5" t="s">
        <v>9</v>
      </c>
      <c r="B6" s="121">
        <v>20</v>
      </c>
      <c r="C6" s="122"/>
      <c r="D6" s="123"/>
      <c r="E6" s="6">
        <v>25</v>
      </c>
      <c r="F6" s="77">
        <f>B6*E6</f>
        <v>500</v>
      </c>
      <c r="I6" s="5" t="s">
        <v>9</v>
      </c>
      <c r="J6" s="128">
        <v>40</v>
      </c>
      <c r="K6" s="129"/>
      <c r="L6" s="130"/>
      <c r="M6" s="6">
        <v>25</v>
      </c>
      <c r="N6" s="77">
        <f>J6*M6</f>
        <v>1000</v>
      </c>
    </row>
    <row r="7" spans="1:14" ht="13.5" thickBot="1" x14ac:dyDescent="0.25">
      <c r="A7" s="8" t="s">
        <v>10</v>
      </c>
      <c r="B7" s="128">
        <v>20</v>
      </c>
      <c r="C7" s="129"/>
      <c r="D7" s="130"/>
      <c r="E7" s="9">
        <v>25</v>
      </c>
      <c r="F7" s="10">
        <f>B7*E7</f>
        <v>500</v>
      </c>
      <c r="I7" s="8" t="s">
        <v>51</v>
      </c>
      <c r="J7" s="128">
        <v>40</v>
      </c>
      <c r="K7" s="129"/>
      <c r="L7" s="130"/>
      <c r="M7" s="9">
        <v>25</v>
      </c>
      <c r="N7" s="10">
        <f>J7*M7</f>
        <v>1000</v>
      </c>
    </row>
    <row r="8" spans="1:14" ht="13.5" thickBot="1" x14ac:dyDescent="0.25">
      <c r="A8" s="137"/>
      <c r="B8" s="104" t="s">
        <v>18</v>
      </c>
      <c r="C8" s="105"/>
      <c r="D8" s="105"/>
      <c r="E8" s="106"/>
      <c r="F8" s="11">
        <f>SUM(F5:F7)</f>
        <v>1500</v>
      </c>
      <c r="I8" s="137"/>
      <c r="J8" s="140" t="s">
        <v>18</v>
      </c>
      <c r="K8" s="141"/>
      <c r="L8" s="141"/>
      <c r="M8" s="142"/>
      <c r="N8" s="11">
        <f>SUM(N5:N7)</f>
        <v>3000</v>
      </c>
    </row>
    <row r="9" spans="1:14" ht="4.5" customHeight="1" thickBot="1" x14ac:dyDescent="0.25">
      <c r="A9" s="107"/>
      <c r="B9" s="67"/>
      <c r="C9" s="12"/>
      <c r="D9" s="12"/>
      <c r="E9" s="12"/>
      <c r="F9" s="13"/>
      <c r="I9" s="107"/>
      <c r="J9" s="92"/>
      <c r="K9" s="12"/>
      <c r="L9" s="12"/>
      <c r="M9" s="12"/>
      <c r="N9" s="13"/>
    </row>
    <row r="10" spans="1:14" ht="13.5" thickBot="1" x14ac:dyDescent="0.25">
      <c r="A10" s="68" t="s">
        <v>4</v>
      </c>
      <c r="B10" s="111" t="s">
        <v>8</v>
      </c>
      <c r="C10" s="112"/>
      <c r="D10" s="112"/>
      <c r="E10" s="14" t="s">
        <v>2</v>
      </c>
      <c r="F10" s="14" t="s">
        <v>0</v>
      </c>
      <c r="I10" s="94" t="s">
        <v>4</v>
      </c>
      <c r="J10" s="111" t="s">
        <v>8</v>
      </c>
      <c r="K10" s="112"/>
      <c r="L10" s="119"/>
      <c r="M10" s="14" t="s">
        <v>2</v>
      </c>
      <c r="N10" s="14" t="s">
        <v>0</v>
      </c>
    </row>
    <row r="11" spans="1:14" ht="15" customHeight="1" x14ac:dyDescent="0.2">
      <c r="A11" s="75" t="s">
        <v>36</v>
      </c>
      <c r="B11" s="116">
        <v>40</v>
      </c>
      <c r="C11" s="117"/>
      <c r="D11" s="118"/>
      <c r="E11" s="78">
        <v>3</v>
      </c>
      <c r="F11" s="16">
        <f>B11*E11</f>
        <v>120</v>
      </c>
      <c r="I11" s="75" t="s">
        <v>36</v>
      </c>
      <c r="J11" s="116">
        <v>40</v>
      </c>
      <c r="K11" s="117"/>
      <c r="L11" s="118"/>
      <c r="M11" s="78">
        <v>3</v>
      </c>
      <c r="N11" s="16">
        <f>J11*M11</f>
        <v>120</v>
      </c>
    </row>
    <row r="12" spans="1:14" x14ac:dyDescent="0.2">
      <c r="A12" s="5" t="s">
        <v>9</v>
      </c>
      <c r="B12" s="110">
        <v>40</v>
      </c>
      <c r="C12" s="110"/>
      <c r="D12" s="110"/>
      <c r="E12" s="15">
        <v>3</v>
      </c>
      <c r="F12" s="16">
        <f>B12*E12</f>
        <v>120</v>
      </c>
      <c r="I12" s="5" t="s">
        <v>9</v>
      </c>
      <c r="J12" s="128">
        <v>40</v>
      </c>
      <c r="K12" s="129"/>
      <c r="L12" s="130"/>
      <c r="M12" s="15">
        <v>3</v>
      </c>
      <c r="N12" s="16">
        <f>J12*M12</f>
        <v>120</v>
      </c>
    </row>
    <row r="13" spans="1:14" ht="13.5" thickBot="1" x14ac:dyDescent="0.25">
      <c r="A13" s="18" t="s">
        <v>10</v>
      </c>
      <c r="B13" s="125">
        <v>40</v>
      </c>
      <c r="C13" s="126"/>
      <c r="D13" s="127"/>
      <c r="E13" s="19">
        <v>3</v>
      </c>
      <c r="F13" s="20">
        <f>B13*E13</f>
        <v>120</v>
      </c>
      <c r="I13" s="18" t="s">
        <v>51</v>
      </c>
      <c r="J13" s="125">
        <v>40</v>
      </c>
      <c r="K13" s="126"/>
      <c r="L13" s="127"/>
      <c r="M13" s="19">
        <v>3</v>
      </c>
      <c r="N13" s="20">
        <f>J13*M13</f>
        <v>120</v>
      </c>
    </row>
    <row r="14" spans="1:14" ht="13.5" thickBot="1" x14ac:dyDescent="0.25">
      <c r="A14" s="8"/>
      <c r="B14" s="113" t="s">
        <v>15</v>
      </c>
      <c r="C14" s="114"/>
      <c r="D14" s="114"/>
      <c r="E14" s="115"/>
      <c r="F14" s="21">
        <f>SUM(F11:F13)</f>
        <v>360</v>
      </c>
      <c r="I14" s="8"/>
      <c r="J14" s="113" t="s">
        <v>15</v>
      </c>
      <c r="K14" s="114"/>
      <c r="L14" s="114"/>
      <c r="M14" s="115"/>
      <c r="N14" s="21">
        <f>SUM(N11:N13)</f>
        <v>360</v>
      </c>
    </row>
    <row r="15" spans="1:14" ht="5.25" customHeight="1" thickBot="1" x14ac:dyDescent="0.25">
      <c r="A15" s="22"/>
      <c r="B15" s="23"/>
      <c r="C15" s="23"/>
      <c r="D15" s="23"/>
      <c r="E15" s="23"/>
      <c r="F15" s="24"/>
      <c r="I15" s="22"/>
      <c r="J15" s="23"/>
      <c r="K15" s="23"/>
      <c r="L15" s="23"/>
      <c r="M15" s="23"/>
      <c r="N15" s="24"/>
    </row>
    <row r="16" spans="1:14" ht="13.5" thickBot="1" x14ac:dyDescent="0.25">
      <c r="A16" s="68" t="s">
        <v>5</v>
      </c>
      <c r="B16" s="14" t="s">
        <v>19</v>
      </c>
      <c r="C16" s="69" t="s">
        <v>8</v>
      </c>
      <c r="D16" s="68" t="s">
        <v>20</v>
      </c>
      <c r="E16" s="14" t="s">
        <v>2</v>
      </c>
      <c r="F16" s="70" t="s">
        <v>0</v>
      </c>
      <c r="I16" s="94" t="s">
        <v>5</v>
      </c>
      <c r="J16" s="14" t="s">
        <v>19</v>
      </c>
      <c r="K16" s="95" t="s">
        <v>8</v>
      </c>
      <c r="L16" s="94" t="s">
        <v>20</v>
      </c>
      <c r="M16" s="14" t="s">
        <v>2</v>
      </c>
      <c r="N16" s="96" t="s">
        <v>0</v>
      </c>
    </row>
    <row r="17" spans="1:14" x14ac:dyDescent="0.2">
      <c r="A17" s="83" t="s">
        <v>30</v>
      </c>
      <c r="B17" s="25"/>
      <c r="C17" s="26"/>
      <c r="D17" s="26"/>
      <c r="E17" s="15"/>
      <c r="F17" s="16"/>
      <c r="I17" s="83" t="s">
        <v>30</v>
      </c>
      <c r="J17" s="25"/>
      <c r="K17" s="26"/>
      <c r="L17" s="26"/>
      <c r="M17" s="15"/>
      <c r="N17" s="16"/>
    </row>
    <row r="18" spans="1:14" x14ac:dyDescent="0.2">
      <c r="A18" s="45" t="s">
        <v>50</v>
      </c>
      <c r="B18" s="46"/>
      <c r="C18" s="74"/>
      <c r="D18" s="72">
        <v>10</v>
      </c>
      <c r="E18" s="37">
        <v>45</v>
      </c>
      <c r="F18" s="40">
        <f>D18*E18</f>
        <v>450</v>
      </c>
      <c r="I18" s="143" t="s">
        <v>50</v>
      </c>
      <c r="J18" s="144"/>
      <c r="K18" s="145"/>
      <c r="L18" s="146">
        <v>10</v>
      </c>
      <c r="M18" s="147">
        <v>45</v>
      </c>
      <c r="N18" s="148">
        <f>L18*M18</f>
        <v>450</v>
      </c>
    </row>
    <row r="19" spans="1:14" x14ac:dyDescent="0.2">
      <c r="A19" s="30" t="s">
        <v>38</v>
      </c>
      <c r="B19" s="46"/>
      <c r="C19" s="74"/>
      <c r="D19" s="72">
        <v>10</v>
      </c>
      <c r="E19" s="37">
        <v>35</v>
      </c>
      <c r="F19" s="40">
        <f t="shared" ref="F19:F20" si="0">D19*E19</f>
        <v>350</v>
      </c>
      <c r="I19" s="149" t="s">
        <v>38</v>
      </c>
      <c r="J19" s="144"/>
      <c r="K19" s="145"/>
      <c r="L19" s="146">
        <v>10</v>
      </c>
      <c r="M19" s="147">
        <v>35</v>
      </c>
      <c r="N19" s="148">
        <f t="shared" ref="N19:N20" si="1">L19*M19</f>
        <v>350</v>
      </c>
    </row>
    <row r="20" spans="1:14" x14ac:dyDescent="0.2">
      <c r="A20" s="18" t="s">
        <v>39</v>
      </c>
      <c r="B20" s="46"/>
      <c r="C20" s="74"/>
      <c r="D20" s="72">
        <v>10</v>
      </c>
      <c r="E20" s="37">
        <v>35</v>
      </c>
      <c r="F20" s="40">
        <f t="shared" si="0"/>
        <v>350</v>
      </c>
      <c r="I20" s="150" t="s">
        <v>39</v>
      </c>
      <c r="J20" s="144"/>
      <c r="K20" s="145"/>
      <c r="L20" s="146">
        <v>10</v>
      </c>
      <c r="M20" s="147">
        <v>35</v>
      </c>
      <c r="N20" s="148">
        <f t="shared" si="1"/>
        <v>350</v>
      </c>
    </row>
    <row r="21" spans="1:14" x14ac:dyDescent="0.2">
      <c r="A21" s="83" t="s">
        <v>44</v>
      </c>
      <c r="B21" s="25"/>
      <c r="C21" s="26"/>
      <c r="D21" s="26"/>
      <c r="E21" s="15"/>
      <c r="F21" s="16"/>
      <c r="I21" s="83" t="s">
        <v>44</v>
      </c>
      <c r="J21" s="25"/>
      <c r="K21" s="26"/>
      <c r="L21" s="26"/>
      <c r="M21" s="15"/>
      <c r="N21" s="16"/>
    </row>
    <row r="22" spans="1:14" x14ac:dyDescent="0.2">
      <c r="A22" s="45" t="s">
        <v>50</v>
      </c>
      <c r="B22" s="27"/>
      <c r="C22" s="74">
        <v>10</v>
      </c>
      <c r="D22" s="74"/>
      <c r="E22" s="9">
        <v>100</v>
      </c>
      <c r="F22" s="16">
        <f>C22*E22</f>
        <v>1000</v>
      </c>
      <c r="I22" s="45" t="s">
        <v>50</v>
      </c>
      <c r="J22" s="27"/>
      <c r="K22" s="93">
        <v>10</v>
      </c>
      <c r="L22" s="93"/>
      <c r="M22" s="9">
        <v>100</v>
      </c>
      <c r="N22" s="16">
        <f>K22*M22</f>
        <v>1000</v>
      </c>
    </row>
    <row r="23" spans="1:14" x14ac:dyDescent="0.2">
      <c r="A23" s="80" t="s">
        <v>12</v>
      </c>
      <c r="B23" s="74"/>
      <c r="C23" s="74"/>
      <c r="D23" s="74"/>
      <c r="E23" s="17"/>
      <c r="F23" s="85"/>
      <c r="I23" s="80" t="s">
        <v>52</v>
      </c>
      <c r="J23" s="93"/>
      <c r="K23" s="93"/>
      <c r="L23" s="93"/>
      <c r="M23" s="17"/>
      <c r="N23" s="85"/>
    </row>
    <row r="24" spans="1:14" x14ac:dyDescent="0.2">
      <c r="A24" s="45" t="s">
        <v>50</v>
      </c>
      <c r="B24" s="74">
        <v>1</v>
      </c>
      <c r="C24" s="74">
        <v>10</v>
      </c>
      <c r="D24" s="74"/>
      <c r="E24" s="9">
        <v>7.5</v>
      </c>
      <c r="F24" s="85">
        <f>(B24*C24)*E24</f>
        <v>75</v>
      </c>
      <c r="I24" s="45"/>
      <c r="J24" s="93"/>
      <c r="K24" s="93"/>
      <c r="L24" s="93"/>
      <c r="M24" s="9"/>
      <c r="N24" s="85"/>
    </row>
    <row r="25" spans="1:14" x14ac:dyDescent="0.2">
      <c r="A25" s="30" t="s">
        <v>37</v>
      </c>
      <c r="B25" s="74">
        <v>1</v>
      </c>
      <c r="C25" s="74">
        <v>10</v>
      </c>
      <c r="D25" s="74"/>
      <c r="E25" s="9">
        <v>7.5</v>
      </c>
      <c r="F25" s="85">
        <f t="shared" ref="F25:F27" si="2">(B25*C25)*E25</f>
        <v>75</v>
      </c>
      <c r="I25" s="30"/>
      <c r="J25" s="93"/>
      <c r="K25" s="93"/>
      <c r="L25" s="93"/>
      <c r="M25" s="9"/>
      <c r="N25" s="85"/>
    </row>
    <row r="26" spans="1:14" x14ac:dyDescent="0.2">
      <c r="A26" s="30" t="s">
        <v>38</v>
      </c>
      <c r="B26" s="74">
        <v>1</v>
      </c>
      <c r="C26" s="74">
        <v>10</v>
      </c>
      <c r="D26" s="74"/>
      <c r="E26" s="9">
        <v>7.5</v>
      </c>
      <c r="F26" s="85">
        <f t="shared" si="2"/>
        <v>75</v>
      </c>
      <c r="I26" s="30"/>
      <c r="J26" s="93"/>
      <c r="K26" s="93"/>
      <c r="L26" s="93"/>
      <c r="M26" s="9"/>
      <c r="N26" s="85"/>
    </row>
    <row r="27" spans="1:14" ht="13.5" thickBot="1" x14ac:dyDescent="0.25">
      <c r="A27" s="30" t="s">
        <v>39</v>
      </c>
      <c r="B27" s="29">
        <v>1</v>
      </c>
      <c r="C27" s="29">
        <v>10</v>
      </c>
      <c r="D27" s="29"/>
      <c r="E27" s="9">
        <v>7.5</v>
      </c>
      <c r="F27" s="85">
        <f t="shared" si="2"/>
        <v>75</v>
      </c>
      <c r="I27" s="30"/>
      <c r="J27" s="29"/>
      <c r="K27" s="29"/>
      <c r="L27" s="29"/>
      <c r="M27" s="9"/>
      <c r="N27" s="85"/>
    </row>
    <row r="28" spans="1:14" ht="13.5" thickBot="1" x14ac:dyDescent="0.25">
      <c r="A28" s="30"/>
      <c r="B28" s="113" t="s">
        <v>14</v>
      </c>
      <c r="C28" s="114"/>
      <c r="D28" s="114"/>
      <c r="E28" s="115"/>
      <c r="F28" s="31">
        <f>SUM(F17:F27)</f>
        <v>2450</v>
      </c>
      <c r="I28" s="30"/>
      <c r="J28" s="113" t="s">
        <v>14</v>
      </c>
      <c r="K28" s="114"/>
      <c r="L28" s="114"/>
      <c r="M28" s="115"/>
      <c r="N28" s="31">
        <f>SUM(N17:N27)</f>
        <v>2150</v>
      </c>
    </row>
    <row r="29" spans="1:14" ht="6" customHeight="1" thickBot="1" x14ac:dyDescent="0.25">
      <c r="A29" s="8"/>
      <c r="B29" s="17"/>
      <c r="C29" s="12"/>
      <c r="D29" s="12"/>
      <c r="E29" s="32"/>
      <c r="F29" s="33"/>
      <c r="I29" s="8"/>
      <c r="J29" s="17"/>
      <c r="K29" s="12"/>
      <c r="L29" s="12"/>
      <c r="M29" s="32"/>
      <c r="N29" s="33"/>
    </row>
    <row r="30" spans="1:14" ht="13.5" thickBot="1" x14ac:dyDescent="0.25">
      <c r="A30" s="68" t="s">
        <v>6</v>
      </c>
      <c r="B30" s="71" t="s">
        <v>19</v>
      </c>
      <c r="C30" s="34" t="s">
        <v>8</v>
      </c>
      <c r="D30" s="68" t="s">
        <v>20</v>
      </c>
      <c r="E30" s="35" t="s">
        <v>2</v>
      </c>
      <c r="F30" s="14" t="s">
        <v>0</v>
      </c>
      <c r="G30" s="36"/>
      <c r="I30" s="94" t="s">
        <v>6</v>
      </c>
      <c r="J30" s="97" t="s">
        <v>19</v>
      </c>
      <c r="K30" s="34" t="s">
        <v>8</v>
      </c>
      <c r="L30" s="94" t="s">
        <v>20</v>
      </c>
      <c r="M30" s="35" t="s">
        <v>2</v>
      </c>
      <c r="N30" s="14" t="s">
        <v>0</v>
      </c>
    </row>
    <row r="31" spans="1:14" x14ac:dyDescent="0.2">
      <c r="A31" s="83" t="s">
        <v>11</v>
      </c>
      <c r="B31" s="25"/>
      <c r="C31" s="74"/>
      <c r="D31" s="72"/>
      <c r="E31" s="84"/>
      <c r="F31" s="38"/>
      <c r="G31" s="36"/>
      <c r="I31" s="83" t="s">
        <v>11</v>
      </c>
      <c r="J31" s="25"/>
      <c r="K31" s="93"/>
      <c r="L31" s="98"/>
      <c r="M31" s="84"/>
      <c r="N31" s="38"/>
    </row>
    <row r="32" spans="1:14" x14ac:dyDescent="0.2">
      <c r="A32" s="45" t="s">
        <v>50</v>
      </c>
      <c r="B32" s="46"/>
      <c r="C32" s="74"/>
      <c r="D32" s="72">
        <v>9.33</v>
      </c>
      <c r="E32" s="37">
        <v>45</v>
      </c>
      <c r="F32" s="40">
        <f>D32*E32</f>
        <v>419.85</v>
      </c>
      <c r="G32" s="36"/>
      <c r="I32" s="143" t="s">
        <v>50</v>
      </c>
      <c r="J32" s="144"/>
      <c r="K32" s="145"/>
      <c r="L32" s="146">
        <v>9.33</v>
      </c>
      <c r="M32" s="147">
        <v>45</v>
      </c>
      <c r="N32" s="148">
        <f>L32*M32</f>
        <v>419.85</v>
      </c>
    </row>
    <row r="33" spans="1:14" x14ac:dyDescent="0.2">
      <c r="A33" s="30" t="s">
        <v>38</v>
      </c>
      <c r="B33" s="46"/>
      <c r="C33" s="74"/>
      <c r="D33" s="72">
        <v>9.33</v>
      </c>
      <c r="E33" s="37">
        <v>35</v>
      </c>
      <c r="F33" s="40">
        <f t="shared" ref="F33:F34" si="3">D33*E33</f>
        <v>326.55</v>
      </c>
      <c r="G33" s="36"/>
      <c r="I33" s="149" t="s">
        <v>38</v>
      </c>
      <c r="J33" s="144"/>
      <c r="K33" s="145"/>
      <c r="L33" s="146">
        <v>9.33</v>
      </c>
      <c r="M33" s="147">
        <v>35</v>
      </c>
      <c r="N33" s="148">
        <f t="shared" ref="N33:N34" si="4">L33*M33</f>
        <v>326.55</v>
      </c>
    </row>
    <row r="34" spans="1:14" x14ac:dyDescent="0.2">
      <c r="A34" s="30" t="s">
        <v>39</v>
      </c>
      <c r="B34" s="46"/>
      <c r="C34" s="74"/>
      <c r="D34" s="72">
        <v>9.33</v>
      </c>
      <c r="E34" s="37">
        <v>35</v>
      </c>
      <c r="F34" s="40">
        <f t="shared" si="3"/>
        <v>326.55</v>
      </c>
      <c r="G34" s="36"/>
      <c r="I34" s="149" t="s">
        <v>39</v>
      </c>
      <c r="J34" s="144"/>
      <c r="K34" s="145"/>
      <c r="L34" s="146">
        <v>9.33</v>
      </c>
      <c r="M34" s="147">
        <v>35</v>
      </c>
      <c r="N34" s="148">
        <f t="shared" si="4"/>
        <v>326.55</v>
      </c>
    </row>
    <row r="35" spans="1:14" x14ac:dyDescent="0.2">
      <c r="A35" s="66" t="s">
        <v>43</v>
      </c>
      <c r="B35" s="27"/>
      <c r="C35" s="74"/>
      <c r="D35" s="72"/>
      <c r="E35" s="37"/>
      <c r="F35" s="40"/>
      <c r="G35" s="36"/>
      <c r="I35" s="91" t="s">
        <v>43</v>
      </c>
      <c r="J35" s="27"/>
      <c r="K35" s="93"/>
      <c r="L35" s="98"/>
      <c r="M35" s="37"/>
      <c r="N35" s="40"/>
    </row>
    <row r="36" spans="1:14" x14ac:dyDescent="0.2">
      <c r="A36" s="18" t="s">
        <v>26</v>
      </c>
      <c r="B36" s="27"/>
      <c r="C36" s="74">
        <v>10</v>
      </c>
      <c r="D36" s="74"/>
      <c r="E36" s="39">
        <v>125</v>
      </c>
      <c r="F36" s="40">
        <f>C36*E36</f>
        <v>1250</v>
      </c>
      <c r="G36" s="36"/>
      <c r="I36" s="18" t="s">
        <v>26</v>
      </c>
      <c r="J36" s="27"/>
      <c r="K36" s="93">
        <v>10</v>
      </c>
      <c r="L36" s="93"/>
      <c r="M36" s="39">
        <v>55</v>
      </c>
      <c r="N36" s="40">
        <f>K36*M36</f>
        <v>550</v>
      </c>
    </row>
    <row r="37" spans="1:14" x14ac:dyDescent="0.2">
      <c r="A37" s="80" t="s">
        <v>40</v>
      </c>
      <c r="B37" s="74"/>
      <c r="C37" s="74"/>
      <c r="D37" s="74"/>
      <c r="E37" s="17"/>
      <c r="F37" s="44"/>
      <c r="I37" s="80" t="s">
        <v>52</v>
      </c>
      <c r="J37" s="93"/>
      <c r="K37" s="93"/>
      <c r="L37" s="93"/>
      <c r="M37" s="17"/>
      <c r="N37" s="44"/>
    </row>
    <row r="38" spans="1:14" x14ac:dyDescent="0.2">
      <c r="A38" s="45" t="s">
        <v>50</v>
      </c>
      <c r="B38" s="74">
        <v>1</v>
      </c>
      <c r="C38" s="74">
        <v>10</v>
      </c>
      <c r="D38" s="74"/>
      <c r="E38" s="39">
        <v>7.5</v>
      </c>
      <c r="F38" s="44">
        <f>(B38*C38)*E38</f>
        <v>75</v>
      </c>
      <c r="I38" s="45"/>
      <c r="J38" s="93"/>
      <c r="K38" s="93"/>
      <c r="L38" s="93"/>
      <c r="M38" s="39"/>
      <c r="N38" s="44"/>
    </row>
    <row r="39" spans="1:14" x14ac:dyDescent="0.2">
      <c r="A39" s="30" t="s">
        <v>37</v>
      </c>
      <c r="B39" s="74">
        <v>1</v>
      </c>
      <c r="C39" s="74">
        <v>10</v>
      </c>
      <c r="D39" s="74"/>
      <c r="E39" s="39">
        <v>7.5</v>
      </c>
      <c r="F39" s="44">
        <f t="shared" ref="F39:F41" si="5">(B39*C39)*E39</f>
        <v>75</v>
      </c>
      <c r="I39" s="30"/>
      <c r="J39" s="93"/>
      <c r="K39" s="93"/>
      <c r="L39" s="93"/>
      <c r="M39" s="39"/>
      <c r="N39" s="44"/>
    </row>
    <row r="40" spans="1:14" x14ac:dyDescent="0.2">
      <c r="A40" s="30" t="s">
        <v>38</v>
      </c>
      <c r="B40" s="74">
        <v>1</v>
      </c>
      <c r="C40" s="74">
        <v>10</v>
      </c>
      <c r="D40" s="74"/>
      <c r="E40" s="39">
        <v>7.5</v>
      </c>
      <c r="F40" s="44">
        <f t="shared" si="5"/>
        <v>75</v>
      </c>
      <c r="I40" s="30"/>
      <c r="J40" s="93"/>
      <c r="K40" s="93"/>
      <c r="L40" s="93"/>
      <c r="M40" s="39"/>
      <c r="N40" s="44"/>
    </row>
    <row r="41" spans="1:14" x14ac:dyDescent="0.2">
      <c r="A41" s="30" t="s">
        <v>39</v>
      </c>
      <c r="B41" s="74">
        <v>1</v>
      </c>
      <c r="C41" s="74">
        <v>10</v>
      </c>
      <c r="D41" s="74"/>
      <c r="E41" s="39">
        <v>7.5</v>
      </c>
      <c r="F41" s="44">
        <f t="shared" si="5"/>
        <v>75</v>
      </c>
      <c r="I41" s="30"/>
      <c r="J41" s="93"/>
      <c r="K41" s="93"/>
      <c r="L41" s="93"/>
      <c r="M41" s="39"/>
      <c r="N41" s="44"/>
    </row>
    <row r="42" spans="1:14" ht="13.5" thickBot="1" x14ac:dyDescent="0.25">
      <c r="A42" s="30"/>
      <c r="B42" s="104" t="s">
        <v>16</v>
      </c>
      <c r="C42" s="105"/>
      <c r="D42" s="105"/>
      <c r="E42" s="106"/>
      <c r="F42" s="81">
        <f>SUM(F31:F41)</f>
        <v>2622.95</v>
      </c>
      <c r="I42" s="30"/>
      <c r="J42" s="140" t="s">
        <v>16</v>
      </c>
      <c r="K42" s="141"/>
      <c r="L42" s="141"/>
      <c r="M42" s="142"/>
      <c r="N42" s="81">
        <f>SUM(N31:N41)</f>
        <v>1622.95</v>
      </c>
    </row>
    <row r="43" spans="1:14" ht="5.25" customHeight="1" thickBot="1" x14ac:dyDescent="0.25">
      <c r="A43" s="107"/>
      <c r="B43" s="108"/>
      <c r="C43" s="108"/>
      <c r="D43" s="108"/>
      <c r="E43" s="108"/>
      <c r="F43" s="109"/>
      <c r="I43" s="107"/>
      <c r="J43" s="108"/>
      <c r="K43" s="108"/>
      <c r="L43" s="108"/>
      <c r="M43" s="108"/>
      <c r="N43" s="109"/>
    </row>
    <row r="44" spans="1:14" ht="13.5" thickBot="1" x14ac:dyDescent="0.25">
      <c r="A44" s="68" t="s">
        <v>7</v>
      </c>
      <c r="B44" s="71" t="s">
        <v>19</v>
      </c>
      <c r="C44" s="34" t="s">
        <v>8</v>
      </c>
      <c r="D44" s="68" t="s">
        <v>20</v>
      </c>
      <c r="E44" s="35" t="s">
        <v>2</v>
      </c>
      <c r="F44" s="14" t="s">
        <v>0</v>
      </c>
      <c r="G44" s="36"/>
      <c r="I44" s="94" t="s">
        <v>7</v>
      </c>
      <c r="J44" s="97" t="s">
        <v>19</v>
      </c>
      <c r="K44" s="34" t="s">
        <v>8</v>
      </c>
      <c r="L44" s="94" t="s">
        <v>20</v>
      </c>
      <c r="M44" s="35" t="s">
        <v>2</v>
      </c>
      <c r="N44" s="14" t="s">
        <v>0</v>
      </c>
    </row>
    <row r="45" spans="1:14" x14ac:dyDescent="0.2">
      <c r="A45" s="83" t="s">
        <v>11</v>
      </c>
      <c r="B45" s="25"/>
      <c r="C45" s="74"/>
      <c r="D45" s="72"/>
      <c r="E45" s="37"/>
      <c r="F45" s="38"/>
      <c r="G45" s="36"/>
      <c r="I45" s="83" t="s">
        <v>11</v>
      </c>
      <c r="J45" s="25"/>
      <c r="K45" s="93"/>
      <c r="L45" s="98"/>
      <c r="M45" s="37"/>
      <c r="N45" s="38"/>
    </row>
    <row r="46" spans="1:14" x14ac:dyDescent="0.2">
      <c r="A46" s="45" t="s">
        <v>50</v>
      </c>
      <c r="B46" s="46"/>
      <c r="C46" s="74"/>
      <c r="D46" s="72">
        <v>8</v>
      </c>
      <c r="E46" s="37">
        <v>45</v>
      </c>
      <c r="F46" s="40">
        <f>D46*E46</f>
        <v>360</v>
      </c>
      <c r="G46" s="36"/>
      <c r="I46" s="143" t="s">
        <v>50</v>
      </c>
      <c r="J46" s="144"/>
      <c r="K46" s="145"/>
      <c r="L46" s="146">
        <v>8</v>
      </c>
      <c r="M46" s="147">
        <v>45</v>
      </c>
      <c r="N46" s="148">
        <f>L46*M46</f>
        <v>360</v>
      </c>
    </row>
    <row r="47" spans="1:14" x14ac:dyDescent="0.2">
      <c r="A47" s="30" t="s">
        <v>38</v>
      </c>
      <c r="B47" s="46"/>
      <c r="C47" s="74"/>
      <c r="D47" s="72">
        <v>8</v>
      </c>
      <c r="E47" s="37">
        <v>35</v>
      </c>
      <c r="F47" s="40">
        <f t="shared" ref="F47:F48" si="6">D47*E47</f>
        <v>280</v>
      </c>
      <c r="G47" s="36"/>
      <c r="I47" s="149" t="s">
        <v>38</v>
      </c>
      <c r="J47" s="144"/>
      <c r="K47" s="145"/>
      <c r="L47" s="146">
        <v>8</v>
      </c>
      <c r="M47" s="147">
        <v>35</v>
      </c>
      <c r="N47" s="148">
        <f t="shared" ref="N47:N48" si="7">L47*M47</f>
        <v>280</v>
      </c>
    </row>
    <row r="48" spans="1:14" x14ac:dyDescent="0.2">
      <c r="A48" s="18" t="s">
        <v>39</v>
      </c>
      <c r="B48" s="46"/>
      <c r="C48" s="74"/>
      <c r="D48" s="72">
        <v>8</v>
      </c>
      <c r="E48" s="37">
        <v>35</v>
      </c>
      <c r="F48" s="40">
        <f t="shared" si="6"/>
        <v>280</v>
      </c>
      <c r="G48" s="36"/>
      <c r="I48" s="150" t="s">
        <v>39</v>
      </c>
      <c r="J48" s="144"/>
      <c r="K48" s="145"/>
      <c r="L48" s="146">
        <v>8</v>
      </c>
      <c r="M48" s="147">
        <v>35</v>
      </c>
      <c r="N48" s="148">
        <f t="shared" si="7"/>
        <v>280</v>
      </c>
    </row>
    <row r="49" spans="1:14" x14ac:dyDescent="0.2">
      <c r="A49" s="83" t="s">
        <v>43</v>
      </c>
      <c r="B49" s="25"/>
      <c r="C49" s="74"/>
      <c r="D49" s="72"/>
      <c r="E49" s="37"/>
      <c r="F49" s="40"/>
      <c r="G49" s="36"/>
      <c r="I49" s="83" t="s">
        <v>43</v>
      </c>
      <c r="J49" s="25"/>
      <c r="K49" s="93"/>
      <c r="L49" s="98"/>
      <c r="M49" s="37"/>
      <c r="N49" s="40"/>
    </row>
    <row r="50" spans="1:14" x14ac:dyDescent="0.2">
      <c r="A50" s="18" t="s">
        <v>48</v>
      </c>
      <c r="B50" s="27"/>
      <c r="C50" s="74">
        <v>10</v>
      </c>
      <c r="D50" s="74"/>
      <c r="E50" s="39">
        <v>100</v>
      </c>
      <c r="F50" s="40">
        <f>C50*E50</f>
        <v>1000</v>
      </c>
      <c r="G50" s="36"/>
      <c r="I50" s="18" t="s">
        <v>48</v>
      </c>
      <c r="J50" s="27"/>
      <c r="K50" s="93">
        <v>10</v>
      </c>
      <c r="L50" s="93"/>
      <c r="M50" s="39">
        <v>55</v>
      </c>
      <c r="N50" s="40">
        <f>K50*M50</f>
        <v>550</v>
      </c>
    </row>
    <row r="51" spans="1:14" x14ac:dyDescent="0.2">
      <c r="A51" s="79" t="s">
        <v>41</v>
      </c>
      <c r="B51" s="28"/>
      <c r="C51" s="29"/>
      <c r="D51" s="29"/>
      <c r="E51" s="17"/>
      <c r="F51" s="42"/>
      <c r="I51" s="79" t="s">
        <v>53</v>
      </c>
      <c r="J51" s="28"/>
      <c r="K51" s="29"/>
      <c r="L51" s="29"/>
      <c r="M51" s="17"/>
      <c r="N51" s="42"/>
    </row>
    <row r="52" spans="1:14" x14ac:dyDescent="0.2">
      <c r="A52" s="45" t="s">
        <v>50</v>
      </c>
      <c r="B52" s="74">
        <v>1</v>
      </c>
      <c r="C52" s="74">
        <v>10</v>
      </c>
      <c r="D52" s="74"/>
      <c r="E52" s="41">
        <v>7.5</v>
      </c>
      <c r="F52" s="44">
        <f>(B52*C52)*E52</f>
        <v>75</v>
      </c>
      <c r="I52" s="45"/>
      <c r="J52" s="93"/>
      <c r="K52" s="93"/>
      <c r="L52" s="93"/>
      <c r="M52" s="41"/>
      <c r="N52" s="44"/>
    </row>
    <row r="53" spans="1:14" x14ac:dyDescent="0.2">
      <c r="A53" s="30" t="s">
        <v>37</v>
      </c>
      <c r="B53" s="74">
        <v>1</v>
      </c>
      <c r="C53" s="74">
        <v>10</v>
      </c>
      <c r="D53" s="29"/>
      <c r="E53" s="41">
        <v>7.5</v>
      </c>
      <c r="F53" s="44">
        <f t="shared" ref="F53:F55" si="8">(B53*C53)*E53</f>
        <v>75</v>
      </c>
      <c r="I53" s="30"/>
      <c r="J53" s="93"/>
      <c r="K53" s="93"/>
      <c r="L53" s="29"/>
      <c r="M53" s="41"/>
      <c r="N53" s="44"/>
    </row>
    <row r="54" spans="1:14" x14ac:dyDescent="0.2">
      <c r="A54" s="30" t="s">
        <v>38</v>
      </c>
      <c r="B54" s="74">
        <v>1</v>
      </c>
      <c r="C54" s="74">
        <v>10</v>
      </c>
      <c r="D54" s="29"/>
      <c r="E54" s="41">
        <v>7.5</v>
      </c>
      <c r="F54" s="44">
        <f t="shared" si="8"/>
        <v>75</v>
      </c>
      <c r="I54" s="30"/>
      <c r="J54" s="93"/>
      <c r="K54" s="93"/>
      <c r="L54" s="29"/>
      <c r="M54" s="41"/>
      <c r="N54" s="44"/>
    </row>
    <row r="55" spans="1:14" ht="13.5" thickBot="1" x14ac:dyDescent="0.25">
      <c r="A55" s="30" t="s">
        <v>39</v>
      </c>
      <c r="B55" s="74">
        <v>1</v>
      </c>
      <c r="C55" s="74">
        <v>10</v>
      </c>
      <c r="D55" s="29"/>
      <c r="E55" s="41">
        <v>7.5</v>
      </c>
      <c r="F55" s="44">
        <f t="shared" si="8"/>
        <v>75</v>
      </c>
      <c r="I55" s="30"/>
      <c r="J55" s="93"/>
      <c r="K55" s="93"/>
      <c r="L55" s="29"/>
      <c r="M55" s="41"/>
      <c r="N55" s="44"/>
    </row>
    <row r="56" spans="1:14" ht="13.5" thickBot="1" x14ac:dyDescent="0.25">
      <c r="A56" s="30"/>
      <c r="B56" s="113" t="s">
        <v>16</v>
      </c>
      <c r="C56" s="114"/>
      <c r="D56" s="114"/>
      <c r="E56" s="115"/>
      <c r="F56" s="31">
        <f>SUM(F45:F55)</f>
        <v>2220</v>
      </c>
      <c r="I56" s="30"/>
      <c r="J56" s="113" t="s">
        <v>16</v>
      </c>
      <c r="K56" s="114"/>
      <c r="L56" s="114"/>
      <c r="M56" s="115"/>
      <c r="N56" s="31">
        <f>SUM(N45:N55)</f>
        <v>1470</v>
      </c>
    </row>
    <row r="57" spans="1:14" ht="6" customHeight="1" thickBot="1" x14ac:dyDescent="0.25">
      <c r="A57" s="107"/>
      <c r="B57" s="108"/>
      <c r="C57" s="108"/>
      <c r="D57" s="108"/>
      <c r="E57" s="108"/>
      <c r="F57" s="109"/>
      <c r="I57" s="107"/>
      <c r="J57" s="108"/>
      <c r="K57" s="108"/>
      <c r="L57" s="108"/>
      <c r="M57" s="108"/>
      <c r="N57" s="109"/>
    </row>
    <row r="58" spans="1:14" ht="13.5" thickBot="1" x14ac:dyDescent="0.25">
      <c r="A58" s="68" t="s">
        <v>31</v>
      </c>
      <c r="B58" s="14" t="s">
        <v>19</v>
      </c>
      <c r="C58" s="68" t="s">
        <v>8</v>
      </c>
      <c r="D58" s="68" t="s">
        <v>20</v>
      </c>
      <c r="E58" s="14" t="s">
        <v>2</v>
      </c>
      <c r="F58" s="70" t="s">
        <v>0</v>
      </c>
      <c r="I58" s="94" t="s">
        <v>31</v>
      </c>
      <c r="J58" s="14" t="s">
        <v>19</v>
      </c>
      <c r="K58" s="94" t="s">
        <v>8</v>
      </c>
      <c r="L58" s="94" t="s">
        <v>20</v>
      </c>
      <c r="M58" s="14" t="s">
        <v>2</v>
      </c>
      <c r="N58" s="96" t="s">
        <v>0</v>
      </c>
    </row>
    <row r="59" spans="1:14" x14ac:dyDescent="0.2">
      <c r="A59" s="83" t="s">
        <v>11</v>
      </c>
      <c r="B59" s="43"/>
      <c r="C59" s="26"/>
      <c r="D59" s="26"/>
      <c r="E59" s="39"/>
      <c r="F59" s="44"/>
      <c r="I59" s="83" t="s">
        <v>11</v>
      </c>
      <c r="J59" s="43"/>
      <c r="K59" s="26"/>
      <c r="L59" s="26"/>
      <c r="M59" s="39"/>
      <c r="N59" s="44"/>
    </row>
    <row r="60" spans="1:14" x14ac:dyDescent="0.2">
      <c r="A60" s="45" t="s">
        <v>50</v>
      </c>
      <c r="B60" s="46"/>
      <c r="C60" s="74"/>
      <c r="D60" s="72">
        <v>8</v>
      </c>
      <c r="E60" s="37">
        <v>45</v>
      </c>
      <c r="F60" s="40">
        <f>D60*E60</f>
        <v>360</v>
      </c>
      <c r="I60" s="143" t="s">
        <v>50</v>
      </c>
      <c r="J60" s="144"/>
      <c r="K60" s="145"/>
      <c r="L60" s="146">
        <v>8</v>
      </c>
      <c r="M60" s="147">
        <v>45</v>
      </c>
      <c r="N60" s="148">
        <f>L60*M60</f>
        <v>360</v>
      </c>
    </row>
    <row r="61" spans="1:14" x14ac:dyDescent="0.2">
      <c r="A61" s="30" t="s">
        <v>38</v>
      </c>
      <c r="B61" s="46"/>
      <c r="C61" s="74"/>
      <c r="D61" s="72">
        <v>8</v>
      </c>
      <c r="E61" s="37">
        <v>35</v>
      </c>
      <c r="F61" s="40">
        <f t="shared" ref="F61:F62" si="9">D61*E61</f>
        <v>280</v>
      </c>
      <c r="I61" s="149" t="s">
        <v>38</v>
      </c>
      <c r="J61" s="144"/>
      <c r="K61" s="145"/>
      <c r="L61" s="146">
        <v>8</v>
      </c>
      <c r="M61" s="147">
        <v>35</v>
      </c>
      <c r="N61" s="148">
        <f t="shared" ref="N61:N62" si="10">L61*M61</f>
        <v>280</v>
      </c>
    </row>
    <row r="62" spans="1:14" x14ac:dyDescent="0.2">
      <c r="A62" s="18" t="s">
        <v>39</v>
      </c>
      <c r="B62" s="46"/>
      <c r="C62" s="74"/>
      <c r="D62" s="72">
        <v>8</v>
      </c>
      <c r="E62" s="37">
        <v>35</v>
      </c>
      <c r="F62" s="40">
        <f t="shared" si="9"/>
        <v>280</v>
      </c>
      <c r="I62" s="150" t="s">
        <v>39</v>
      </c>
      <c r="J62" s="144"/>
      <c r="K62" s="145"/>
      <c r="L62" s="146">
        <v>8</v>
      </c>
      <c r="M62" s="147">
        <v>35</v>
      </c>
      <c r="N62" s="148">
        <f t="shared" si="10"/>
        <v>280</v>
      </c>
    </row>
    <row r="63" spans="1:14" x14ac:dyDescent="0.2">
      <c r="A63" s="83" t="s">
        <v>45</v>
      </c>
      <c r="B63" s="43"/>
      <c r="C63" s="26"/>
      <c r="D63" s="26"/>
      <c r="E63" s="39"/>
      <c r="F63" s="61"/>
      <c r="I63" s="83" t="s">
        <v>45</v>
      </c>
      <c r="J63" s="43"/>
      <c r="K63" s="26"/>
      <c r="L63" s="26"/>
      <c r="M63" s="39"/>
      <c r="N63" s="61"/>
    </row>
    <row r="64" spans="1:14" x14ac:dyDescent="0.2">
      <c r="A64" s="100" t="s">
        <v>49</v>
      </c>
      <c r="B64" s="43"/>
      <c r="C64" s="26">
        <v>5</v>
      </c>
      <c r="D64" s="26"/>
      <c r="E64" s="39">
        <v>100</v>
      </c>
      <c r="F64" s="61"/>
      <c r="I64" s="100" t="s">
        <v>49</v>
      </c>
      <c r="J64" s="43"/>
      <c r="K64" s="26">
        <v>5</v>
      </c>
      <c r="L64" s="26"/>
      <c r="M64" s="39">
        <v>100</v>
      </c>
      <c r="N64" s="61">
        <f>K64*M64</f>
        <v>500</v>
      </c>
    </row>
    <row r="65" spans="1:14" x14ac:dyDescent="0.2">
      <c r="A65" s="45" t="s">
        <v>50</v>
      </c>
      <c r="B65" s="73"/>
      <c r="C65" s="74">
        <v>5</v>
      </c>
      <c r="D65" s="74"/>
      <c r="E65" s="39">
        <v>100</v>
      </c>
      <c r="F65" s="61">
        <f>C65*E65</f>
        <v>500</v>
      </c>
      <c r="I65" s="45" t="s">
        <v>50</v>
      </c>
      <c r="J65" s="99"/>
      <c r="K65" s="93">
        <v>5</v>
      </c>
      <c r="L65" s="93"/>
      <c r="M65" s="39">
        <v>125</v>
      </c>
      <c r="N65" s="61">
        <f>K65*M65</f>
        <v>625</v>
      </c>
    </row>
    <row r="66" spans="1:14" x14ac:dyDescent="0.2">
      <c r="A66" s="79" t="s">
        <v>12</v>
      </c>
      <c r="B66" s="46"/>
      <c r="C66" s="46"/>
      <c r="D66" s="46"/>
      <c r="E66" s="62"/>
      <c r="F66" s="63"/>
      <c r="I66" s="79" t="s">
        <v>52</v>
      </c>
      <c r="J66" s="46"/>
      <c r="K66" s="46"/>
      <c r="L66" s="46"/>
      <c r="M66" s="62"/>
      <c r="N66" s="63"/>
    </row>
    <row r="67" spans="1:14" x14ac:dyDescent="0.2">
      <c r="A67" s="45" t="s">
        <v>50</v>
      </c>
      <c r="B67" s="74">
        <v>1</v>
      </c>
      <c r="C67" s="74">
        <v>10</v>
      </c>
      <c r="D67" s="46"/>
      <c r="E67" s="39">
        <v>7.5</v>
      </c>
      <c r="F67" s="44">
        <f>(E67*C67)*B67</f>
        <v>75</v>
      </c>
      <c r="I67" s="45"/>
      <c r="J67" s="93"/>
      <c r="K67" s="93"/>
      <c r="L67" s="46"/>
      <c r="M67" s="39"/>
      <c r="N67" s="44"/>
    </row>
    <row r="68" spans="1:14" x14ac:dyDescent="0.2">
      <c r="A68" s="30" t="s">
        <v>37</v>
      </c>
      <c r="B68" s="74">
        <v>1</v>
      </c>
      <c r="C68" s="74">
        <v>10</v>
      </c>
      <c r="D68" s="64"/>
      <c r="E68" s="39">
        <v>7.5</v>
      </c>
      <c r="F68" s="44">
        <f t="shared" ref="F68:F70" si="11">(E68*C68)*B68</f>
        <v>75</v>
      </c>
      <c r="I68" s="30"/>
      <c r="J68" s="93"/>
      <c r="K68" s="93"/>
      <c r="L68" s="64"/>
      <c r="M68" s="39"/>
      <c r="N68" s="44"/>
    </row>
    <row r="69" spans="1:14" x14ac:dyDescent="0.2">
      <c r="A69" s="30" t="s">
        <v>38</v>
      </c>
      <c r="B69" s="74">
        <v>1</v>
      </c>
      <c r="C69" s="74">
        <v>10</v>
      </c>
      <c r="D69" s="64"/>
      <c r="E69" s="39">
        <v>7.5</v>
      </c>
      <c r="F69" s="44">
        <f t="shared" si="11"/>
        <v>75</v>
      </c>
      <c r="I69" s="30"/>
      <c r="J69" s="93"/>
      <c r="K69" s="93"/>
      <c r="L69" s="64"/>
      <c r="M69" s="39"/>
      <c r="N69" s="44"/>
    </row>
    <row r="70" spans="1:14" ht="13.5" thickBot="1" x14ac:dyDescent="0.25">
      <c r="A70" s="30" t="s">
        <v>39</v>
      </c>
      <c r="B70" s="74">
        <v>1</v>
      </c>
      <c r="C70" s="74">
        <v>10</v>
      </c>
      <c r="D70" s="64"/>
      <c r="E70" s="39">
        <v>7.5</v>
      </c>
      <c r="F70" s="44">
        <f t="shared" si="11"/>
        <v>75</v>
      </c>
      <c r="I70" s="30"/>
      <c r="J70" s="93"/>
      <c r="K70" s="93"/>
      <c r="L70" s="64"/>
      <c r="M70" s="39"/>
      <c r="N70" s="44"/>
    </row>
    <row r="71" spans="1:14" ht="13.5" thickBot="1" x14ac:dyDescent="0.25">
      <c r="A71" s="30"/>
      <c r="B71" s="113" t="s">
        <v>17</v>
      </c>
      <c r="C71" s="114"/>
      <c r="D71" s="114"/>
      <c r="E71" s="115"/>
      <c r="F71" s="21">
        <f>SUM(F59:F70)</f>
        <v>1720</v>
      </c>
      <c r="I71" s="30"/>
      <c r="J71" s="113" t="s">
        <v>17</v>
      </c>
      <c r="K71" s="114"/>
      <c r="L71" s="114"/>
      <c r="M71" s="115"/>
      <c r="N71" s="21">
        <f>SUM(N59:N70)</f>
        <v>2045</v>
      </c>
    </row>
    <row r="72" spans="1:14" ht="13.5" thickBot="1" x14ac:dyDescent="0.25">
      <c r="A72" s="133" t="s">
        <v>13</v>
      </c>
      <c r="B72" s="135"/>
      <c r="C72" s="135"/>
      <c r="D72" s="135"/>
      <c r="E72" s="136"/>
      <c r="F72" s="47">
        <f>SUM(F71+F56+F42+F28+F14+F8)</f>
        <v>10872.95</v>
      </c>
      <c r="I72" s="133" t="s">
        <v>13</v>
      </c>
      <c r="J72" s="135"/>
      <c r="K72" s="135"/>
      <c r="L72" s="135"/>
      <c r="M72" s="136"/>
      <c r="N72" s="47">
        <f>SUM(N71+N56+N42+N28+N14+N8)</f>
        <v>10647.95</v>
      </c>
    </row>
    <row r="73" spans="1:14" ht="4.5" customHeight="1" thickBot="1" x14ac:dyDescent="0.25">
      <c r="A73" s="48"/>
      <c r="B73" s="49"/>
      <c r="C73" s="49"/>
      <c r="D73" s="49"/>
      <c r="E73" s="49"/>
      <c r="F73" s="50"/>
      <c r="I73" s="48"/>
      <c r="J73" s="49"/>
      <c r="K73" s="49"/>
      <c r="L73" s="49"/>
      <c r="M73" s="49"/>
      <c r="N73" s="50"/>
    </row>
    <row r="74" spans="1:14" ht="13.5" thickBot="1" x14ac:dyDescent="0.25">
      <c r="A74" s="34" t="s">
        <v>21</v>
      </c>
      <c r="B74" s="4" t="s">
        <v>2</v>
      </c>
      <c r="C74" s="51" t="s">
        <v>34</v>
      </c>
      <c r="D74" s="51" t="s">
        <v>22</v>
      </c>
      <c r="E74" s="86"/>
      <c r="F74" s="87"/>
      <c r="I74" s="34" t="s">
        <v>21</v>
      </c>
      <c r="J74" s="4" t="s">
        <v>2</v>
      </c>
      <c r="K74" s="51" t="s">
        <v>34</v>
      </c>
      <c r="L74" s="51" t="s">
        <v>22</v>
      </c>
      <c r="M74" s="86"/>
      <c r="N74" s="87"/>
    </row>
    <row r="75" spans="1:14" x14ac:dyDescent="0.2">
      <c r="A75" s="18" t="s">
        <v>27</v>
      </c>
      <c r="B75" s="37">
        <f>F18+F22+F24+F32+F38+F46+F50+F52+F60+F65+F67</f>
        <v>4389.8500000000004</v>
      </c>
      <c r="C75" s="82">
        <f>B75-(11%*B75)</f>
        <v>3906.9665000000005</v>
      </c>
      <c r="D75" s="40">
        <f>B75+(20%*B75)</f>
        <v>5267.8200000000006</v>
      </c>
      <c r="E75" s="86"/>
      <c r="F75" s="87" t="s">
        <v>46</v>
      </c>
      <c r="G75" s="88">
        <v>18900</v>
      </c>
      <c r="I75" s="18" t="s">
        <v>27</v>
      </c>
      <c r="J75" s="37"/>
      <c r="K75" s="82">
        <f>J75-(11%*J75)</f>
        <v>0</v>
      </c>
      <c r="L75" s="40">
        <f>J75+(20%*J75)</f>
        <v>0</v>
      </c>
      <c r="M75" s="86"/>
      <c r="N75" s="87" t="s">
        <v>46</v>
      </c>
    </row>
    <row r="76" spans="1:14" x14ac:dyDescent="0.2">
      <c r="A76" s="18" t="s">
        <v>26</v>
      </c>
      <c r="B76" s="37">
        <f>F5+F11</f>
        <v>620</v>
      </c>
      <c r="C76" s="60">
        <f t="shared" ref="C76:C82" si="12">B76-(11%*B76)</f>
        <v>551.79999999999995</v>
      </c>
      <c r="D76" s="44">
        <f t="shared" ref="D76:D82" si="13">B76+(20%*B76)</f>
        <v>744</v>
      </c>
      <c r="E76" s="86"/>
      <c r="F76" s="87"/>
      <c r="I76" s="18" t="s">
        <v>26</v>
      </c>
      <c r="J76" s="37"/>
      <c r="K76" s="60">
        <f t="shared" ref="K76:K77" si="14">J76-(11%*J76)</f>
        <v>0</v>
      </c>
      <c r="L76" s="44">
        <f t="shared" ref="L76:L77" si="15">J76+(20%*J76)</f>
        <v>0</v>
      </c>
      <c r="M76" s="86"/>
      <c r="N76" s="87"/>
    </row>
    <row r="77" spans="1:14" x14ac:dyDescent="0.2">
      <c r="A77" s="18" t="s">
        <v>23</v>
      </c>
      <c r="B77" s="37">
        <f>F25+F36+F39+F53+F68</f>
        <v>1550</v>
      </c>
      <c r="C77" s="60">
        <f t="shared" si="12"/>
        <v>1379.5</v>
      </c>
      <c r="D77" s="44">
        <f t="shared" si="13"/>
        <v>1860</v>
      </c>
      <c r="E77" s="86"/>
      <c r="F77" s="87"/>
      <c r="I77" s="18" t="s">
        <v>23</v>
      </c>
      <c r="J77" s="37"/>
      <c r="K77" s="60">
        <f t="shared" si="14"/>
        <v>0</v>
      </c>
      <c r="L77" s="44">
        <f t="shared" si="15"/>
        <v>0</v>
      </c>
      <c r="M77" s="86"/>
      <c r="N77" s="87"/>
    </row>
    <row r="78" spans="1:14" x14ac:dyDescent="0.2">
      <c r="A78" s="18" t="s">
        <v>42</v>
      </c>
      <c r="B78" s="37"/>
      <c r="C78" s="60"/>
      <c r="D78" s="44"/>
      <c r="E78" s="86"/>
      <c r="F78" s="87"/>
      <c r="I78" s="18" t="s">
        <v>42</v>
      </c>
      <c r="J78" s="37"/>
      <c r="K78" s="60"/>
      <c r="L78" s="44"/>
      <c r="M78" s="86"/>
      <c r="N78" s="87"/>
    </row>
    <row r="79" spans="1:14" x14ac:dyDescent="0.2">
      <c r="A79" s="18" t="s">
        <v>25</v>
      </c>
      <c r="B79" s="37">
        <f>F6+F12</f>
        <v>620</v>
      </c>
      <c r="C79" s="60">
        <f t="shared" si="12"/>
        <v>551.79999999999995</v>
      </c>
      <c r="D79" s="44">
        <f t="shared" si="13"/>
        <v>744</v>
      </c>
      <c r="E79" s="86"/>
      <c r="F79" s="87"/>
      <c r="I79" s="18" t="s">
        <v>25</v>
      </c>
      <c r="J79" s="37"/>
      <c r="K79" s="60">
        <f t="shared" ref="K79:K82" si="16">J79-(11%*J79)</f>
        <v>0</v>
      </c>
      <c r="L79" s="44">
        <f t="shared" ref="L79:L82" si="17">J79+(20%*J79)</f>
        <v>0</v>
      </c>
      <c r="M79" s="86"/>
      <c r="N79" s="87"/>
    </row>
    <row r="80" spans="1:14" x14ac:dyDescent="0.2">
      <c r="A80" s="18" t="s">
        <v>24</v>
      </c>
      <c r="B80" s="37">
        <f>F13+F7</f>
        <v>620</v>
      </c>
      <c r="C80" s="60">
        <f t="shared" si="12"/>
        <v>551.79999999999995</v>
      </c>
      <c r="D80" s="44">
        <f t="shared" si="13"/>
        <v>744</v>
      </c>
      <c r="E80" s="86"/>
      <c r="F80" s="87"/>
      <c r="I80" s="18" t="s">
        <v>24</v>
      </c>
      <c r="J80" s="37"/>
      <c r="K80" s="60">
        <f t="shared" si="16"/>
        <v>0</v>
      </c>
      <c r="L80" s="44">
        <f t="shared" si="17"/>
        <v>0</v>
      </c>
      <c r="M80" s="86"/>
      <c r="N80" s="87"/>
    </row>
    <row r="81" spans="1:14" x14ac:dyDescent="0.2">
      <c r="A81" s="52" t="s">
        <v>29</v>
      </c>
      <c r="B81" s="53">
        <f>F19+F26+F33+F40+F54+F47+F61+F69</f>
        <v>1536.55</v>
      </c>
      <c r="C81" s="60">
        <f t="shared" si="12"/>
        <v>1367.5294999999999</v>
      </c>
      <c r="D81" s="44">
        <f t="shared" si="13"/>
        <v>1843.86</v>
      </c>
      <c r="E81" s="86"/>
      <c r="F81" s="87"/>
      <c r="I81" s="52" t="s">
        <v>29</v>
      </c>
      <c r="J81" s="53"/>
      <c r="K81" s="60">
        <f t="shared" si="16"/>
        <v>0</v>
      </c>
      <c r="L81" s="44">
        <f t="shared" si="17"/>
        <v>0</v>
      </c>
      <c r="M81" s="86"/>
      <c r="N81" s="87"/>
    </row>
    <row r="82" spans="1:14" ht="13.5" thickBot="1" x14ac:dyDescent="0.25">
      <c r="A82" s="54" t="s">
        <v>28</v>
      </c>
      <c r="B82" s="55">
        <f>F20+F27+F34+F41+F48+F55+F62+F70</f>
        <v>1536.55</v>
      </c>
      <c r="C82" s="65">
        <f t="shared" si="12"/>
        <v>1367.5294999999999</v>
      </c>
      <c r="D82" s="44">
        <f t="shared" si="13"/>
        <v>1843.86</v>
      </c>
      <c r="E82" s="86"/>
      <c r="F82" s="87"/>
      <c r="I82" s="54" t="s">
        <v>28</v>
      </c>
      <c r="J82" s="55"/>
      <c r="K82" s="65">
        <f t="shared" si="16"/>
        <v>0</v>
      </c>
      <c r="L82" s="44">
        <f t="shared" si="17"/>
        <v>0</v>
      </c>
      <c r="M82" s="86"/>
      <c r="N82" s="87"/>
    </row>
    <row r="83" spans="1:14" ht="13.5" thickBot="1" x14ac:dyDescent="0.25">
      <c r="A83" s="56" t="s">
        <v>33</v>
      </c>
      <c r="B83" s="57">
        <f>SUM(B75:B82)</f>
        <v>10872.949999999999</v>
      </c>
      <c r="C83" s="59">
        <f>SUM(C75:C82)</f>
        <v>9676.9255000000012</v>
      </c>
      <c r="D83" s="58"/>
      <c r="E83" s="86"/>
      <c r="F83" s="87"/>
      <c r="I83" s="56" t="s">
        <v>33</v>
      </c>
      <c r="J83" s="57">
        <f>SUM(J75:J82)</f>
        <v>0</v>
      </c>
      <c r="K83" s="59">
        <f>SUM(K75:K82)</f>
        <v>0</v>
      </c>
      <c r="L83" s="58"/>
      <c r="M83" s="86"/>
      <c r="N83" s="87"/>
    </row>
    <row r="84" spans="1:14" ht="13.5" thickBot="1" x14ac:dyDescent="0.25">
      <c r="B84" s="133" t="s">
        <v>35</v>
      </c>
      <c r="C84" s="134"/>
      <c r="D84" s="89">
        <f>SUM(D75:D82)</f>
        <v>13047.54</v>
      </c>
      <c r="J84" s="133" t="s">
        <v>35</v>
      </c>
      <c r="K84" s="134"/>
      <c r="L84" s="89">
        <f>SUM(L75:L82)</f>
        <v>0</v>
      </c>
    </row>
    <row r="85" spans="1:14" ht="13.5" thickBot="1" x14ac:dyDescent="0.25">
      <c r="B85" s="131" t="s">
        <v>47</v>
      </c>
      <c r="C85" s="132"/>
      <c r="D85" s="90">
        <f>D84+G75</f>
        <v>31947.54</v>
      </c>
      <c r="J85" s="131" t="s">
        <v>47</v>
      </c>
      <c r="K85" s="132"/>
      <c r="L85" s="90">
        <f>L84+O75</f>
        <v>0</v>
      </c>
    </row>
  </sheetData>
  <mergeCells count="46">
    <mergeCell ref="I72:M72"/>
    <mergeCell ref="J84:K84"/>
    <mergeCell ref="J85:K85"/>
    <mergeCell ref="J42:M42"/>
    <mergeCell ref="I43:N43"/>
    <mergeCell ref="J56:M56"/>
    <mergeCell ref="I57:N57"/>
    <mergeCell ref="J71:M71"/>
    <mergeCell ref="J11:L11"/>
    <mergeCell ref="J12:L12"/>
    <mergeCell ref="J13:L13"/>
    <mergeCell ref="J14:M14"/>
    <mergeCell ref="J28:M28"/>
    <mergeCell ref="J6:L6"/>
    <mergeCell ref="J7:L7"/>
    <mergeCell ref="I8:I9"/>
    <mergeCell ref="J8:M8"/>
    <mergeCell ref="J10:L10"/>
    <mergeCell ref="I1:N1"/>
    <mergeCell ref="J2:N2"/>
    <mergeCell ref="J3:N3"/>
    <mergeCell ref="J4:L4"/>
    <mergeCell ref="J5:L5"/>
    <mergeCell ref="B85:C85"/>
    <mergeCell ref="B56:E56"/>
    <mergeCell ref="B14:E14"/>
    <mergeCell ref="B8:E8"/>
    <mergeCell ref="B84:C84"/>
    <mergeCell ref="A72:E72"/>
    <mergeCell ref="A8:A9"/>
    <mergeCell ref="A57:F57"/>
    <mergeCell ref="B71:E71"/>
    <mergeCell ref="A1:F1"/>
    <mergeCell ref="B42:E42"/>
    <mergeCell ref="A43:F43"/>
    <mergeCell ref="B12:D12"/>
    <mergeCell ref="B10:D10"/>
    <mergeCell ref="B28:E28"/>
    <mergeCell ref="B11:D11"/>
    <mergeCell ref="B5:D5"/>
    <mergeCell ref="B2:F2"/>
    <mergeCell ref="B3:F3"/>
    <mergeCell ref="B6:D6"/>
    <mergeCell ref="B4:D4"/>
    <mergeCell ref="B13:D13"/>
    <mergeCell ref="B7:D7"/>
  </mergeCells>
  <pageMargins left="0.25" right="0.25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delcioc</dc:creator>
  <cp:lastModifiedBy>Lucas Frates Simiano</cp:lastModifiedBy>
  <cp:lastPrinted>2018-10-24T18:13:15Z</cp:lastPrinted>
  <dcterms:created xsi:type="dcterms:W3CDTF">2017-02-20T13:10:19Z</dcterms:created>
  <dcterms:modified xsi:type="dcterms:W3CDTF">2018-10-31T16:59:32Z</dcterms:modified>
</cp:coreProperties>
</file>