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/>
  </bookViews>
  <sheets>
    <sheet name="Plan1" sheetId="1" r:id="rId1"/>
    <sheet name="Plan2" sheetId="2" r:id="rId2"/>
    <sheet name="Plan3" sheetId="3" r:id="rId3"/>
  </sheets>
  <definedNames>
    <definedName name="_xlnm.Print_Area" localSheetId="0">Plan1!$A$1:$F$48</definedName>
  </definedNames>
  <calcPr calcId="145621" concurrentCalc="0"/>
</workbook>
</file>

<file path=xl/calcChain.xml><?xml version="1.0" encoding="utf-8"?>
<calcChain xmlns="http://schemas.openxmlformats.org/spreadsheetml/2006/main">
  <c r="B40" i="1" l="1"/>
  <c r="D41" i="1"/>
  <c r="C41" i="1"/>
  <c r="B41" i="1"/>
  <c r="F22" i="1"/>
  <c r="B43" i="1"/>
  <c r="F23" i="1"/>
  <c r="F17" i="1"/>
  <c r="F18" i="1"/>
  <c r="F24" i="1"/>
  <c r="F32" i="1"/>
  <c r="F33" i="1"/>
  <c r="F34" i="1"/>
  <c r="F35" i="1"/>
  <c r="F36" i="1"/>
  <c r="F8" i="1"/>
  <c r="B39" i="1"/>
  <c r="B45" i="1"/>
  <c r="B46" i="1"/>
  <c r="B47" i="1"/>
  <c r="C39" i="1"/>
  <c r="C40" i="1"/>
  <c r="C45" i="1"/>
  <c r="C46" i="1"/>
  <c r="C43" i="1"/>
  <c r="C47" i="1"/>
  <c r="D39" i="1"/>
  <c r="D40" i="1"/>
  <c r="D45" i="1"/>
  <c r="D46" i="1"/>
  <c r="D43" i="1"/>
  <c r="D48" i="1"/>
  <c r="D42" i="1"/>
  <c r="C42" i="1"/>
  <c r="B44" i="1"/>
  <c r="B42" i="1"/>
  <c r="F21" i="1"/>
  <c r="F28" i="1"/>
  <c r="F16" i="1"/>
  <c r="F11" i="1"/>
  <c r="D44" i="1"/>
  <c r="F30" i="1"/>
  <c r="F12" i="1"/>
  <c r="F29" i="1"/>
  <c r="F6" i="1"/>
  <c r="F7" i="1"/>
  <c r="C44" i="1"/>
  <c r="F13" i="1"/>
</calcChain>
</file>

<file path=xl/sharedStrings.xml><?xml version="1.0" encoding="utf-8"?>
<sst xmlns="http://schemas.openxmlformats.org/spreadsheetml/2006/main" count="67" uniqueCount="42">
  <si>
    <t>Cap. Lucas.</t>
  </si>
  <si>
    <t>TOTAL</t>
  </si>
  <si>
    <t>Coordenador: </t>
  </si>
  <si>
    <t>VALOR</t>
  </si>
  <si>
    <t>PLANEJADOR INSTRUCIONAL</t>
  </si>
  <si>
    <t>MONITORES</t>
  </si>
  <si>
    <t>MODULO 1</t>
  </si>
  <si>
    <t>MODULO 2</t>
  </si>
  <si>
    <t>MODULO 3</t>
  </si>
  <si>
    <t>CARGA HORÁRIA</t>
  </si>
  <si>
    <t>INSTRUTOR: Ten. Vidal.</t>
  </si>
  <si>
    <t>TUTOR: Ten. Vidal.</t>
  </si>
  <si>
    <t>INSTRUTOR: Cap. Lucas.</t>
  </si>
  <si>
    <t>TUTOR: Cap. Lucas.</t>
  </si>
  <si>
    <t>Subten. Monteiro.</t>
  </si>
  <si>
    <t>Sd. Delcio.</t>
  </si>
  <si>
    <t>1 - Ten. Vidal.</t>
  </si>
  <si>
    <t>2 - Sd. Silvio.</t>
  </si>
  <si>
    <t>INSTRUTORES:</t>
  </si>
  <si>
    <t>TUTORES</t>
  </si>
  <si>
    <t>TOTAL GERAL DO CURSO</t>
  </si>
  <si>
    <t>3 - Subten. Nilson.</t>
  </si>
  <si>
    <t>TOTAL MODULO 1</t>
  </si>
  <si>
    <t>TOTAL MONITORES</t>
  </si>
  <si>
    <t>TOTAL MODULO 2</t>
  </si>
  <si>
    <t>TOTAL MODULO 3</t>
  </si>
  <si>
    <t>TOTAL PLANEJADOR INSTRUCIONAL</t>
  </si>
  <si>
    <t>Subten. Nilson.</t>
  </si>
  <si>
    <t>Ten. Vidal.</t>
  </si>
  <si>
    <t>Sd. Silvio.</t>
  </si>
  <si>
    <t>TURMAS</t>
  </si>
  <si>
    <t>Sd. Gizele.</t>
  </si>
  <si>
    <t>LAUDAS</t>
  </si>
  <si>
    <t>CUSTO  POR ENVOLVIDOS NO PROJETO</t>
  </si>
  <si>
    <t>1 - Sd. Gizele.</t>
  </si>
  <si>
    <t>+ 20 % INSS</t>
  </si>
  <si>
    <t>VALOR GLOBAL</t>
  </si>
  <si>
    <t>Custos - Curso de Conhecimentos Fundamentais para Gestores Municipais de Proteção e Defesa Civil - TURMA II - 2017 - Paraná</t>
  </si>
  <si>
    <t>TOTAL ENVOLVIDOS NO PROJETO</t>
  </si>
  <si>
    <t>LIQUIDO - 11 % INSS</t>
  </si>
  <si>
    <t>TUTOR: Ten. Cassandra</t>
  </si>
  <si>
    <t>Ten. Cassandra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</si>
</sst>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33"/>
      <name val="Verdana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44" fontId="0" fillId="0" borderId="1" xfId="1" applyFont="1" applyBorder="1" applyAlignment="1">
      <alignment horizontal="center"/>
    </xf>
    <xf numFmtId="44" fontId="0" fillId="0" borderId="1" xfId="1" applyFont="1" applyBorder="1"/>
    <xf numFmtId="44" fontId="0" fillId="0" borderId="10" xfId="1" applyFont="1" applyBorder="1" applyAlignment="1">
      <alignment horizontal="center"/>
    </xf>
    <xf numFmtId="44" fontId="2" fillId="3" borderId="9" xfId="0" applyNumberFormat="1" applyFont="1" applyFill="1" applyBorder="1"/>
    <xf numFmtId="44" fontId="0" fillId="0" borderId="10" xfId="1" applyFont="1" applyBorder="1"/>
    <xf numFmtId="44" fontId="0" fillId="0" borderId="20" xfId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7" xfId="0" applyFont="1" applyBorder="1"/>
    <xf numFmtId="0" fontId="0" fillId="0" borderId="3" xfId="0" applyFont="1" applyBorder="1"/>
    <xf numFmtId="44" fontId="2" fillId="2" borderId="2" xfId="1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44" fontId="2" fillId="3" borderId="9" xfId="1" applyFont="1" applyFill="1" applyBorder="1" applyAlignment="1">
      <alignment horizontal="center"/>
    </xf>
    <xf numFmtId="44" fontId="0" fillId="0" borderId="18" xfId="0" applyNumberFormat="1" applyFont="1" applyBorder="1" applyAlignment="1">
      <alignment horizontal="center"/>
    </xf>
    <xf numFmtId="0" fontId="0" fillId="0" borderId="12" xfId="0" applyFont="1" applyBorder="1"/>
    <xf numFmtId="44" fontId="0" fillId="0" borderId="20" xfId="0" applyNumberFormat="1" applyFont="1" applyBorder="1" applyAlignment="1">
      <alignment horizontal="center"/>
    </xf>
    <xf numFmtId="44" fontId="2" fillId="2" borderId="2" xfId="0" applyNumberFormat="1" applyFont="1" applyFill="1" applyBorder="1" applyAlignment="1">
      <alignment horizontal="center"/>
    </xf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1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9" xfId="0" applyFont="1" applyBorder="1"/>
    <xf numFmtId="44" fontId="2" fillId="2" borderId="2" xfId="0" applyNumberFormat="1" applyFont="1" applyFill="1" applyBorder="1"/>
    <xf numFmtId="44" fontId="0" fillId="0" borderId="18" xfId="0" applyNumberFormat="1" applyFont="1" applyBorder="1"/>
    <xf numFmtId="44" fontId="0" fillId="0" borderId="20" xfId="0" applyNumberFormat="1" applyFont="1" applyBorder="1"/>
    <xf numFmtId="44" fontId="0" fillId="0" borderId="13" xfId="0" applyNumberFormat="1" applyFont="1" applyBorder="1"/>
    <xf numFmtId="0" fontId="0" fillId="0" borderId="12" xfId="0" applyFont="1" applyBorder="1" applyAlignment="1">
      <alignment horizontal="center"/>
    </xf>
    <xf numFmtId="0" fontId="0" fillId="0" borderId="1" xfId="0" applyFont="1" applyBorder="1"/>
    <xf numFmtId="0" fontId="0" fillId="0" borderId="13" xfId="0" applyFont="1" applyBorder="1"/>
    <xf numFmtId="0" fontId="0" fillId="0" borderId="0" xfId="0" applyFont="1"/>
    <xf numFmtId="0" fontId="0" fillId="0" borderId="14" xfId="0" applyFont="1" applyBorder="1"/>
    <xf numFmtId="0" fontId="4" fillId="2" borderId="2" xfId="0" applyFont="1" applyFill="1" applyBorder="1" applyAlignment="1">
      <alignment horizontal="center"/>
    </xf>
    <xf numFmtId="0" fontId="4" fillId="3" borderId="22" xfId="0" applyFont="1" applyFill="1" applyBorder="1" applyAlignment="1"/>
    <xf numFmtId="0" fontId="4" fillId="3" borderId="23" xfId="0" applyFont="1" applyFill="1" applyBorder="1" applyAlignment="1"/>
    <xf numFmtId="0" fontId="0" fillId="0" borderId="23" xfId="0" applyBorder="1" applyAlignment="1"/>
    <xf numFmtId="0" fontId="0" fillId="0" borderId="24" xfId="0" applyFont="1" applyBorder="1"/>
    <xf numFmtId="0" fontId="0" fillId="0" borderId="0" xfId="0" applyBorder="1" applyAlignment="1"/>
    <xf numFmtId="0" fontId="2" fillId="0" borderId="2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2" xfId="0" applyBorder="1"/>
    <xf numFmtId="0" fontId="0" fillId="0" borderId="26" xfId="0" applyFont="1" applyBorder="1"/>
    <xf numFmtId="0" fontId="0" fillId="0" borderId="0" xfId="0" applyFont="1" applyBorder="1"/>
    <xf numFmtId="0" fontId="0" fillId="0" borderId="26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35" xfId="0" applyBorder="1"/>
    <xf numFmtId="44" fontId="0" fillId="0" borderId="34" xfId="1" applyFont="1" applyBorder="1"/>
    <xf numFmtId="0" fontId="0" fillId="0" borderId="0" xfId="0" applyBorder="1"/>
    <xf numFmtId="44" fontId="0" fillId="0" borderId="36" xfId="1" applyFont="1" applyBorder="1"/>
    <xf numFmtId="44" fontId="0" fillId="0" borderId="32" xfId="1" applyFont="1" applyBorder="1"/>
    <xf numFmtId="0" fontId="2" fillId="0" borderId="2" xfId="0" quotePrefix="1" applyFont="1" applyBorder="1" applyAlignment="1">
      <alignment horizontal="center"/>
    </xf>
    <xf numFmtId="44" fontId="0" fillId="0" borderId="13" xfId="0" applyNumberFormat="1" applyBorder="1"/>
    <xf numFmtId="0" fontId="0" fillId="0" borderId="37" xfId="0" applyBorder="1"/>
    <xf numFmtId="44" fontId="0" fillId="0" borderId="11" xfId="0" applyNumberFormat="1" applyBorder="1"/>
    <xf numFmtId="44" fontId="4" fillId="2" borderId="2" xfId="0" applyNumberFormat="1" applyFont="1" applyFill="1" applyBorder="1"/>
    <xf numFmtId="0" fontId="3" fillId="0" borderId="7" xfId="0" applyFont="1" applyBorder="1" applyAlignment="1">
      <alignment horizontal="center" wrapText="1"/>
    </xf>
    <xf numFmtId="0" fontId="0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13" xfId="1" applyFont="1" applyBorder="1" applyAlignment="1">
      <alignment horizontal="center"/>
    </xf>
    <xf numFmtId="44" fontId="4" fillId="2" borderId="2" xfId="1" applyFont="1" applyFill="1" applyBorder="1"/>
    <xf numFmtId="0" fontId="0" fillId="0" borderId="10" xfId="0" applyFont="1" applyBorder="1" applyAlignment="1">
      <alignment horizontal="center"/>
    </xf>
    <xf numFmtId="44" fontId="0" fillId="0" borderId="39" xfId="0" applyNumberFormat="1" applyFont="1" applyBorder="1"/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3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showGridLines="0" tabSelected="1" view="pageBreakPreview" topLeftCell="A26" zoomScaleNormal="100" zoomScaleSheetLayoutView="100" workbookViewId="0">
      <selection activeCell="H47" sqref="H47"/>
    </sheetView>
  </sheetViews>
  <sheetFormatPr defaultRowHeight="15" x14ac:dyDescent="0.25"/>
  <cols>
    <col min="1" max="1" width="36" bestFit="1" customWidth="1"/>
    <col min="2" max="2" width="12.140625" bestFit="1" customWidth="1"/>
    <col min="3" max="3" width="19" bestFit="1" customWidth="1"/>
    <col min="4" max="4" width="12.140625" bestFit="1" customWidth="1"/>
    <col min="5" max="5" width="9.5703125" bestFit="1" customWidth="1"/>
    <col min="6" max="6" width="12.7109375" customWidth="1"/>
  </cols>
  <sheetData>
    <row r="1" spans="1:9" ht="31.5" customHeight="1" thickBot="1" x14ac:dyDescent="0.3">
      <c r="A1" s="67" t="s">
        <v>37</v>
      </c>
      <c r="B1" s="68"/>
      <c r="C1" s="68"/>
      <c r="D1" s="68"/>
      <c r="E1" s="68"/>
      <c r="F1" s="69"/>
    </row>
    <row r="2" spans="1:9" ht="15.75" thickBot="1" x14ac:dyDescent="0.3">
      <c r="A2" s="67"/>
      <c r="B2" s="68"/>
      <c r="C2" s="68"/>
      <c r="D2" s="68"/>
      <c r="E2" s="68"/>
      <c r="F2" s="69"/>
    </row>
    <row r="3" spans="1:9" ht="15.75" thickBot="1" x14ac:dyDescent="0.3">
      <c r="A3" s="57" t="s">
        <v>2</v>
      </c>
      <c r="B3" s="77" t="s">
        <v>9</v>
      </c>
      <c r="C3" s="78"/>
      <c r="D3" s="78"/>
      <c r="E3" s="78"/>
      <c r="F3" s="79"/>
    </row>
    <row r="4" spans="1:9" ht="15.75" thickBot="1" x14ac:dyDescent="0.3">
      <c r="A4" s="37" t="s">
        <v>0</v>
      </c>
      <c r="B4" s="80">
        <v>15</v>
      </c>
      <c r="C4" s="81"/>
      <c r="D4" s="81"/>
      <c r="E4" s="81"/>
      <c r="F4" s="82"/>
    </row>
    <row r="5" spans="1:9" ht="15.75" thickBot="1" x14ac:dyDescent="0.3">
      <c r="A5" s="40" t="s">
        <v>4</v>
      </c>
      <c r="B5" s="77" t="s">
        <v>9</v>
      </c>
      <c r="C5" s="78"/>
      <c r="D5" s="86"/>
      <c r="E5" s="7" t="s">
        <v>3</v>
      </c>
      <c r="F5" s="61" t="s">
        <v>1</v>
      </c>
    </row>
    <row r="6" spans="1:9" x14ac:dyDescent="0.25">
      <c r="A6" s="8" t="s">
        <v>14</v>
      </c>
      <c r="B6" s="93">
        <v>8</v>
      </c>
      <c r="C6" s="93"/>
      <c r="D6" s="93"/>
      <c r="E6" s="1">
        <v>25</v>
      </c>
      <c r="F6" s="63">
        <f t="shared" ref="F6:F7" si="0">B6*E6</f>
        <v>200</v>
      </c>
    </row>
    <row r="7" spans="1:9" ht="15.75" thickBot="1" x14ac:dyDescent="0.3">
      <c r="A7" s="9" t="s">
        <v>15</v>
      </c>
      <c r="B7" s="93">
        <v>8</v>
      </c>
      <c r="C7" s="93"/>
      <c r="D7" s="93"/>
      <c r="E7" s="62">
        <v>25</v>
      </c>
      <c r="F7" s="6">
        <f t="shared" si="0"/>
        <v>200</v>
      </c>
    </row>
    <row r="8" spans="1:9" ht="15.75" thickBot="1" x14ac:dyDescent="0.3">
      <c r="A8" s="73"/>
      <c r="B8" s="83" t="s">
        <v>26</v>
      </c>
      <c r="C8" s="84"/>
      <c r="D8" s="84"/>
      <c r="E8" s="85"/>
      <c r="F8" s="10">
        <f>SUM(F6:F7)</f>
        <v>400</v>
      </c>
    </row>
    <row r="9" spans="1:9" ht="11.25" customHeight="1" thickBot="1" x14ac:dyDescent="0.3">
      <c r="A9" s="74"/>
      <c r="B9" s="58"/>
      <c r="C9" s="45"/>
      <c r="D9" s="45"/>
      <c r="E9" s="45"/>
      <c r="F9" s="13"/>
    </row>
    <row r="10" spans="1:9" ht="15.75" thickBot="1" x14ac:dyDescent="0.3">
      <c r="A10" s="59" t="s">
        <v>5</v>
      </c>
      <c r="B10" s="77" t="s">
        <v>9</v>
      </c>
      <c r="C10" s="78"/>
      <c r="D10" s="78"/>
      <c r="E10" s="40" t="s">
        <v>3</v>
      </c>
      <c r="F10" s="40" t="s">
        <v>1</v>
      </c>
    </row>
    <row r="11" spans="1:9" x14ac:dyDescent="0.25">
      <c r="A11" s="15" t="s">
        <v>14</v>
      </c>
      <c r="B11" s="90">
        <v>15</v>
      </c>
      <c r="C11" s="91"/>
      <c r="D11" s="92"/>
      <c r="E11" s="1">
        <v>3</v>
      </c>
      <c r="F11" s="14">
        <f>B11*E11</f>
        <v>45</v>
      </c>
      <c r="I11" s="49"/>
    </row>
    <row r="12" spans="1:9" ht="15.75" thickBot="1" x14ac:dyDescent="0.3">
      <c r="A12" s="15" t="s">
        <v>15</v>
      </c>
      <c r="B12" s="87">
        <v>15</v>
      </c>
      <c r="C12" s="88"/>
      <c r="D12" s="89"/>
      <c r="E12" s="3">
        <v>3</v>
      </c>
      <c r="F12" s="16">
        <f>B12*E12</f>
        <v>45</v>
      </c>
    </row>
    <row r="13" spans="1:9" ht="15.75" thickBot="1" x14ac:dyDescent="0.3">
      <c r="A13" s="9"/>
      <c r="B13" s="83" t="s">
        <v>23</v>
      </c>
      <c r="C13" s="84"/>
      <c r="D13" s="84"/>
      <c r="E13" s="85"/>
      <c r="F13" s="17">
        <f>SUM(F11:F12)</f>
        <v>90</v>
      </c>
    </row>
    <row r="14" spans="1:9" ht="12" customHeight="1" thickBot="1" x14ac:dyDescent="0.3">
      <c r="A14" s="18"/>
      <c r="B14" s="19"/>
      <c r="C14" s="19"/>
      <c r="D14" s="19"/>
      <c r="E14" s="19"/>
      <c r="F14" s="20"/>
    </row>
    <row r="15" spans="1:9" ht="15.75" thickBot="1" x14ac:dyDescent="0.3">
      <c r="A15" s="59" t="s">
        <v>6</v>
      </c>
      <c r="B15" s="40" t="s">
        <v>30</v>
      </c>
      <c r="C15" s="60" t="s">
        <v>9</v>
      </c>
      <c r="D15" s="59" t="s">
        <v>32</v>
      </c>
      <c r="E15" s="40" t="s">
        <v>3</v>
      </c>
      <c r="F15" s="61" t="s">
        <v>1</v>
      </c>
    </row>
    <row r="16" spans="1:9" x14ac:dyDescent="0.25">
      <c r="A16" s="15" t="s">
        <v>12</v>
      </c>
      <c r="B16" s="42"/>
      <c r="C16" s="21">
        <v>5</v>
      </c>
      <c r="D16" s="21"/>
      <c r="E16" s="1">
        <v>55</v>
      </c>
      <c r="F16" s="14">
        <f>C16*E16</f>
        <v>275</v>
      </c>
    </row>
    <row r="17" spans="1:7" ht="15.75" thickBot="1" x14ac:dyDescent="0.3">
      <c r="A17" s="15" t="s">
        <v>13</v>
      </c>
      <c r="B17" s="46">
        <v>10</v>
      </c>
      <c r="C17" s="22">
        <v>5</v>
      </c>
      <c r="D17" s="22"/>
      <c r="E17" s="3">
        <v>7.5</v>
      </c>
      <c r="F17" s="16">
        <f>(B17*C17)*E17</f>
        <v>375</v>
      </c>
    </row>
    <row r="18" spans="1:7" ht="15.75" thickBot="1" x14ac:dyDescent="0.3">
      <c r="A18" s="23"/>
      <c r="B18" s="83" t="s">
        <v>22</v>
      </c>
      <c r="C18" s="84"/>
      <c r="D18" s="84"/>
      <c r="E18" s="85"/>
      <c r="F18" s="24">
        <f>SUM(F16:F17)</f>
        <v>650</v>
      </c>
    </row>
    <row r="19" spans="1:7" ht="12" customHeight="1" thickBot="1" x14ac:dyDescent="0.3">
      <c r="A19" s="9"/>
      <c r="B19" s="43"/>
      <c r="C19" s="45"/>
      <c r="D19" s="45"/>
      <c r="E19" s="12"/>
      <c r="F19" s="4"/>
    </row>
    <row r="20" spans="1:7" ht="15.75" thickBot="1" x14ac:dyDescent="0.3">
      <c r="A20" s="59" t="s">
        <v>7</v>
      </c>
      <c r="B20" s="40" t="s">
        <v>30</v>
      </c>
      <c r="C20" s="11" t="s">
        <v>9</v>
      </c>
      <c r="D20" s="59" t="s">
        <v>32</v>
      </c>
      <c r="E20" s="39" t="s">
        <v>3</v>
      </c>
      <c r="F20" s="40" t="s">
        <v>1</v>
      </c>
      <c r="G20" s="38"/>
    </row>
    <row r="21" spans="1:7" x14ac:dyDescent="0.25">
      <c r="A21" s="15" t="s">
        <v>10</v>
      </c>
      <c r="B21" s="42"/>
      <c r="C21" s="21">
        <v>3</v>
      </c>
      <c r="D21" s="21"/>
      <c r="E21" s="2">
        <v>55</v>
      </c>
      <c r="F21" s="25">
        <f>C21*E21</f>
        <v>165</v>
      </c>
      <c r="G21" s="38"/>
    </row>
    <row r="22" spans="1:7" x14ac:dyDescent="0.25">
      <c r="A22" s="15" t="s">
        <v>40</v>
      </c>
      <c r="B22" s="46">
        <v>5</v>
      </c>
      <c r="C22" s="65">
        <v>1.5</v>
      </c>
      <c r="D22" s="65"/>
      <c r="E22" s="5">
        <v>7.5</v>
      </c>
      <c r="F22" s="26">
        <f>(B22*C22)*E22</f>
        <v>56.25</v>
      </c>
      <c r="G22" s="38"/>
    </row>
    <row r="23" spans="1:7" ht="15.75" thickBot="1" x14ac:dyDescent="0.3">
      <c r="A23" s="15" t="s">
        <v>11</v>
      </c>
      <c r="B23" s="46">
        <v>5</v>
      </c>
      <c r="C23" s="22">
        <v>1.5</v>
      </c>
      <c r="D23" s="22"/>
      <c r="E23" s="5">
        <v>7.5</v>
      </c>
      <c r="F23" s="66">
        <f>(B23*C23)*E23</f>
        <v>56.25</v>
      </c>
    </row>
    <row r="24" spans="1:7" ht="15.75" thickBot="1" x14ac:dyDescent="0.3">
      <c r="A24" s="23"/>
      <c r="B24" s="83" t="s">
        <v>24</v>
      </c>
      <c r="C24" s="84"/>
      <c r="D24" s="84"/>
      <c r="E24" s="85"/>
      <c r="F24" s="24">
        <f>SUM(F21:F23)</f>
        <v>277.5</v>
      </c>
    </row>
    <row r="25" spans="1:7" ht="12" customHeight="1" thickBot="1" x14ac:dyDescent="0.3">
      <c r="A25" s="74"/>
      <c r="B25" s="75"/>
      <c r="C25" s="75"/>
      <c r="D25" s="75"/>
      <c r="E25" s="75"/>
      <c r="F25" s="76"/>
    </row>
    <row r="26" spans="1:7" ht="15.75" thickBot="1" x14ac:dyDescent="0.3">
      <c r="A26" s="59" t="s">
        <v>8</v>
      </c>
      <c r="B26" s="40" t="s">
        <v>30</v>
      </c>
      <c r="C26" s="59" t="s">
        <v>9</v>
      </c>
      <c r="D26" s="59" t="s">
        <v>32</v>
      </c>
      <c r="E26" s="40" t="s">
        <v>3</v>
      </c>
      <c r="F26" s="61" t="s">
        <v>1</v>
      </c>
    </row>
    <row r="27" spans="1:7" x14ac:dyDescent="0.25">
      <c r="A27" s="28" t="s">
        <v>18</v>
      </c>
      <c r="B27" s="44"/>
      <c r="C27" s="21"/>
      <c r="D27" s="21"/>
      <c r="E27" s="29"/>
      <c r="F27" s="30"/>
    </row>
    <row r="28" spans="1:7" x14ac:dyDescent="0.25">
      <c r="A28" s="15" t="s">
        <v>16</v>
      </c>
      <c r="B28" s="42"/>
      <c r="C28" s="21">
        <v>2.33</v>
      </c>
      <c r="D28" s="21"/>
      <c r="E28" s="2">
        <v>55</v>
      </c>
      <c r="F28" s="27">
        <f>C28*E28</f>
        <v>128.15</v>
      </c>
    </row>
    <row r="29" spans="1:7" x14ac:dyDescent="0.25">
      <c r="A29" s="15" t="s">
        <v>17</v>
      </c>
      <c r="B29" s="42"/>
      <c r="C29" s="21">
        <v>2.33</v>
      </c>
      <c r="D29" s="21"/>
      <c r="E29" s="2">
        <v>55</v>
      </c>
      <c r="F29" s="27">
        <f t="shared" ref="F29:F30" si="1">C29*E29</f>
        <v>128.15</v>
      </c>
    </row>
    <row r="30" spans="1:7" x14ac:dyDescent="0.25">
      <c r="A30" s="15" t="s">
        <v>21</v>
      </c>
      <c r="B30" s="42"/>
      <c r="C30" s="21">
        <v>2.33</v>
      </c>
      <c r="D30" s="21"/>
      <c r="E30" s="2">
        <v>55</v>
      </c>
      <c r="F30" s="27">
        <f t="shared" si="1"/>
        <v>128.15</v>
      </c>
    </row>
    <row r="31" spans="1:7" x14ac:dyDescent="0.25">
      <c r="A31" s="28" t="s">
        <v>19</v>
      </c>
      <c r="B31" s="44"/>
      <c r="C31" s="29"/>
      <c r="D31" s="29"/>
      <c r="E31" s="29"/>
      <c r="F31" s="30"/>
    </row>
    <row r="32" spans="1:7" x14ac:dyDescent="0.25">
      <c r="A32" s="41" t="s">
        <v>34</v>
      </c>
      <c r="B32" s="44">
        <v>10</v>
      </c>
      <c r="C32" s="21">
        <v>2.33</v>
      </c>
      <c r="D32" s="21"/>
      <c r="E32" s="2">
        <v>7.5</v>
      </c>
      <c r="F32" s="27">
        <f>(B32*C32)*E32</f>
        <v>174.75</v>
      </c>
    </row>
    <row r="33" spans="1:6" x14ac:dyDescent="0.25">
      <c r="A33" s="15" t="s">
        <v>17</v>
      </c>
      <c r="B33" s="44">
        <v>10</v>
      </c>
      <c r="C33" s="21">
        <v>2.33</v>
      </c>
      <c r="D33" s="21"/>
      <c r="E33" s="2">
        <v>7.5</v>
      </c>
      <c r="F33" s="27">
        <f t="shared" ref="F33:F34" si="2">(B33*C33)*E33</f>
        <v>174.75</v>
      </c>
    </row>
    <row r="34" spans="1:6" ht="15.75" thickBot="1" x14ac:dyDescent="0.3">
      <c r="A34" s="15" t="s">
        <v>21</v>
      </c>
      <c r="B34" s="46">
        <v>10</v>
      </c>
      <c r="C34" s="22">
        <v>2.33</v>
      </c>
      <c r="D34" s="22"/>
      <c r="E34" s="5">
        <v>7.5</v>
      </c>
      <c r="F34" s="27">
        <f t="shared" si="2"/>
        <v>174.75</v>
      </c>
    </row>
    <row r="35" spans="1:6" ht="15.75" thickBot="1" x14ac:dyDescent="0.3">
      <c r="A35" s="23"/>
      <c r="B35" s="83" t="s">
        <v>25</v>
      </c>
      <c r="C35" s="84"/>
      <c r="D35" s="84"/>
      <c r="E35" s="85"/>
      <c r="F35" s="17">
        <f>SUM(F27:F34)</f>
        <v>908.7</v>
      </c>
    </row>
    <row r="36" spans="1:6" ht="15.75" thickBot="1" x14ac:dyDescent="0.3">
      <c r="A36" s="71" t="s">
        <v>20</v>
      </c>
      <c r="B36" s="72"/>
      <c r="C36" s="72"/>
      <c r="D36" s="72"/>
      <c r="E36" s="72"/>
      <c r="F36" s="56">
        <f>SUM(F35+F24+F18+F13+F8)</f>
        <v>2326.1999999999998</v>
      </c>
    </row>
    <row r="37" spans="1:6" ht="9.75" customHeight="1" thickBot="1" x14ac:dyDescent="0.3">
      <c r="A37" s="34"/>
      <c r="B37" s="35"/>
      <c r="C37" s="35"/>
      <c r="D37" s="35"/>
      <c r="E37" s="35"/>
      <c r="F37" s="36"/>
    </row>
    <row r="38" spans="1:6" ht="15.75" thickBot="1" x14ac:dyDescent="0.3">
      <c r="A38" s="11" t="s">
        <v>33</v>
      </c>
      <c r="B38" s="7" t="s">
        <v>3</v>
      </c>
      <c r="C38" s="52" t="s">
        <v>39</v>
      </c>
      <c r="D38" s="52" t="s">
        <v>35</v>
      </c>
      <c r="E38" s="70"/>
      <c r="F38" s="70"/>
    </row>
    <row r="39" spans="1:6" x14ac:dyDescent="0.25">
      <c r="A39" s="15" t="s">
        <v>0</v>
      </c>
      <c r="B39" s="48">
        <f>F18</f>
        <v>650</v>
      </c>
      <c r="C39" s="55">
        <f t="shared" ref="C39:C46" si="3">B39-(11%*B39)</f>
        <v>578.5</v>
      </c>
      <c r="D39" s="53">
        <f>B39+(20%*B39)</f>
        <v>780</v>
      </c>
      <c r="E39" s="70"/>
      <c r="F39" s="70"/>
    </row>
    <row r="40" spans="1:6" x14ac:dyDescent="0.25">
      <c r="A40" s="15" t="s">
        <v>28</v>
      </c>
      <c r="B40" s="48">
        <f>F21+F23+F28</f>
        <v>349.4</v>
      </c>
      <c r="C40" s="55">
        <f t="shared" si="3"/>
        <v>310.96600000000001</v>
      </c>
      <c r="D40" s="53">
        <f t="shared" ref="D40:D46" si="4">B40+(20%*B40)</f>
        <v>419.28</v>
      </c>
      <c r="E40" s="70"/>
      <c r="F40" s="70"/>
    </row>
    <row r="41" spans="1:6" x14ac:dyDescent="0.25">
      <c r="A41" s="15" t="s">
        <v>41</v>
      </c>
      <c r="B41" s="48">
        <f>F22</f>
        <v>56.25</v>
      </c>
      <c r="C41" s="55">
        <f t="shared" si="3"/>
        <v>50.0625</v>
      </c>
      <c r="D41" s="53">
        <f t="shared" si="4"/>
        <v>67.5</v>
      </c>
      <c r="E41" s="70"/>
      <c r="F41" s="70"/>
    </row>
    <row r="42" spans="1:6" x14ac:dyDescent="0.25">
      <c r="A42" s="15" t="s">
        <v>14</v>
      </c>
      <c r="B42" s="48">
        <f>F6+F11</f>
        <v>245</v>
      </c>
      <c r="C42" s="55">
        <f t="shared" si="3"/>
        <v>218.05</v>
      </c>
      <c r="D42" s="53">
        <f t="shared" si="4"/>
        <v>294</v>
      </c>
      <c r="E42" s="70"/>
      <c r="F42" s="70"/>
    </row>
    <row r="43" spans="1:6" x14ac:dyDescent="0.25">
      <c r="A43" s="15" t="s">
        <v>27</v>
      </c>
      <c r="B43" s="48">
        <f>F30+F34</f>
        <v>302.89999999999998</v>
      </c>
      <c r="C43" s="55">
        <f t="shared" si="3"/>
        <v>269.58099999999996</v>
      </c>
      <c r="D43" s="53">
        <f t="shared" si="4"/>
        <v>363.47999999999996</v>
      </c>
      <c r="E43" s="70"/>
      <c r="F43" s="70"/>
    </row>
    <row r="44" spans="1:6" x14ac:dyDescent="0.25">
      <c r="A44" s="15" t="s">
        <v>15</v>
      </c>
      <c r="B44" s="48">
        <f>F7+F12</f>
        <v>245</v>
      </c>
      <c r="C44" s="55">
        <f t="shared" si="3"/>
        <v>218.05</v>
      </c>
      <c r="D44" s="53">
        <f t="shared" si="4"/>
        <v>294</v>
      </c>
      <c r="E44" s="70"/>
      <c r="F44" s="70"/>
    </row>
    <row r="45" spans="1:6" x14ac:dyDescent="0.25">
      <c r="A45" s="47" t="s">
        <v>31</v>
      </c>
      <c r="B45" s="50">
        <f>F32</f>
        <v>174.75</v>
      </c>
      <c r="C45" s="55">
        <f t="shared" si="3"/>
        <v>155.5275</v>
      </c>
      <c r="D45" s="53">
        <f t="shared" si="4"/>
        <v>209.7</v>
      </c>
      <c r="E45" s="70"/>
      <c r="F45" s="70"/>
    </row>
    <row r="46" spans="1:6" ht="15.75" thickBot="1" x14ac:dyDescent="0.3">
      <c r="A46" s="32" t="s">
        <v>29</v>
      </c>
      <c r="B46" s="51">
        <f>F29+F33</f>
        <v>302.89999999999998</v>
      </c>
      <c r="C46" s="55">
        <f t="shared" si="3"/>
        <v>269.58099999999996</v>
      </c>
      <c r="D46" s="53">
        <f t="shared" si="4"/>
        <v>363.47999999999996</v>
      </c>
      <c r="E46" s="70"/>
      <c r="F46" s="70"/>
    </row>
    <row r="47" spans="1:6" ht="15.75" thickBot="1" x14ac:dyDescent="0.3">
      <c r="A47" s="33" t="s">
        <v>38</v>
      </c>
      <c r="B47" s="64">
        <f>SUM(B39:B46)</f>
        <v>2326.2000000000003</v>
      </c>
      <c r="C47" s="56">
        <f>SUM(C39:C46)</f>
        <v>2070.3179999999998</v>
      </c>
      <c r="D47" s="54"/>
      <c r="E47" s="70"/>
      <c r="F47" s="70"/>
    </row>
    <row r="48" spans="1:6" ht="15.75" thickBot="1" x14ac:dyDescent="0.3">
      <c r="A48" s="31"/>
      <c r="B48" s="71" t="s">
        <v>36</v>
      </c>
      <c r="C48" s="94"/>
      <c r="D48" s="56">
        <f>SUM(D39:D46)</f>
        <v>2791.44</v>
      </c>
      <c r="E48" s="31"/>
      <c r="F48" s="31"/>
    </row>
  </sheetData>
  <mergeCells count="20">
    <mergeCell ref="B48:C48"/>
    <mergeCell ref="B24:E24"/>
    <mergeCell ref="B13:E13"/>
    <mergeCell ref="B8:E8"/>
    <mergeCell ref="B7:D7"/>
    <mergeCell ref="A1:F1"/>
    <mergeCell ref="E38:F47"/>
    <mergeCell ref="A36:E36"/>
    <mergeCell ref="A2:F2"/>
    <mergeCell ref="A8:A9"/>
    <mergeCell ref="A25:F25"/>
    <mergeCell ref="B3:F3"/>
    <mergeCell ref="B4:F4"/>
    <mergeCell ref="B35:E35"/>
    <mergeCell ref="B5:D5"/>
    <mergeCell ref="B12:D12"/>
    <mergeCell ref="B11:D11"/>
    <mergeCell ref="B10:D10"/>
    <mergeCell ref="B6:D6"/>
    <mergeCell ref="B18:E18"/>
  </mergeCells>
  <pageMargins left="0.23622047244094491" right="0.23622047244094491" top="0.35433070866141736" bottom="0.15748031496062992" header="0.31496062992125984" footer="0.11811023622047245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delcioc</dc:creator>
  <cp:lastModifiedBy>Delcio Cordeiro do Nascimento</cp:lastModifiedBy>
  <cp:lastPrinted>2017-12-07T13:38:05Z</cp:lastPrinted>
  <dcterms:created xsi:type="dcterms:W3CDTF">2017-02-20T13:10:19Z</dcterms:created>
  <dcterms:modified xsi:type="dcterms:W3CDTF">2017-12-07T13:39:22Z</dcterms:modified>
</cp:coreProperties>
</file>