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definedNames>
    <definedName name="_xlnm.Print_Area" localSheetId="0">Plan1!$A$1:$F$55</definedName>
  </definedNames>
  <calcPr calcId="125725"/>
</workbook>
</file>

<file path=xl/calcChain.xml><?xml version="1.0" encoding="utf-8"?>
<calcChain xmlns="http://schemas.openxmlformats.org/spreadsheetml/2006/main">
  <c r="B54" i="1"/>
  <c r="B53"/>
  <c r="B52"/>
  <c r="B51"/>
  <c r="B50"/>
  <c r="B49"/>
  <c r="C50"/>
  <c r="C51"/>
  <c r="C52"/>
  <c r="C53"/>
  <c r="C54"/>
  <c r="C49"/>
  <c r="F7"/>
  <c r="F8"/>
  <c r="F31"/>
  <c r="F17"/>
  <c r="F23"/>
  <c r="F22"/>
  <c r="F19"/>
  <c r="F20"/>
  <c r="F33"/>
  <c r="F12"/>
  <c r="F11"/>
  <c r="B55" s="1"/>
  <c r="F28"/>
  <c r="F30"/>
  <c r="F34"/>
  <c r="F43"/>
  <c r="F39"/>
  <c r="F41"/>
  <c r="F44"/>
  <c r="C55" l="1"/>
  <c r="F45"/>
  <c r="F35"/>
  <c r="F24"/>
  <c r="F13"/>
  <c r="F46" s="1"/>
</calcChain>
</file>

<file path=xl/sharedStrings.xml><?xml version="1.0" encoding="utf-8"?>
<sst xmlns="http://schemas.openxmlformats.org/spreadsheetml/2006/main" count="72" uniqueCount="40">
  <si>
    <t>TOTAL</t>
  </si>
  <si>
    <t>Coordenador: </t>
  </si>
  <si>
    <t>VALOR</t>
  </si>
  <si>
    <t>PLANEJADOR INSTRUCIONAL</t>
  </si>
  <si>
    <t>MONITORES</t>
  </si>
  <si>
    <t>MODULO 1</t>
  </si>
  <si>
    <t>MODULO 2</t>
  </si>
  <si>
    <t>MODULO 3</t>
  </si>
  <si>
    <t>CARGA HORÁRIA</t>
  </si>
  <si>
    <t>Subten. Monteiro.</t>
  </si>
  <si>
    <t>Sd. Delcio.</t>
  </si>
  <si>
    <t xml:space="preserve">CONTEUDISTAS: </t>
  </si>
  <si>
    <t>INSTRUTORES:</t>
  </si>
  <si>
    <t>TUTORES</t>
  </si>
  <si>
    <t>TOTAL GERAL DO CURSO</t>
  </si>
  <si>
    <t>TOTAL MODULO 1</t>
  </si>
  <si>
    <t>TOTAL MONITORES</t>
  </si>
  <si>
    <t>TOTAL MODULO 2</t>
  </si>
  <si>
    <t>TOTAL MODULO 3</t>
  </si>
  <si>
    <t>TOTAL PLANEJADOR INSTRUCIONAL</t>
  </si>
  <si>
    <t>TOTAL ENVOLVIDOS PROJETO</t>
  </si>
  <si>
    <t>Ten. Cassandra.</t>
  </si>
  <si>
    <t>TURMAS</t>
  </si>
  <si>
    <t>LAUDAS</t>
  </si>
  <si>
    <t>CUSTO  POR ENVOLVIDOS NO PROJETO</t>
  </si>
  <si>
    <t>Sd. Lambaret</t>
  </si>
  <si>
    <t>Fabio de Oliveira Converso</t>
  </si>
  <si>
    <t>Cap. Romero.</t>
  </si>
  <si>
    <t>Sd. Lambaret.</t>
  </si>
  <si>
    <t>1 - Luiz Augusto Moro Bientinez</t>
  </si>
  <si>
    <t>Luiz Augusto Moro Bientinez</t>
  </si>
  <si>
    <t>1 - Sd. Lambaret.</t>
  </si>
  <si>
    <t>2 - Fabio de Oliveira Converso</t>
  </si>
  <si>
    <t>Custos - Curso de Conhecimentos Básicos para Integrantes da REER - 2017 - Paraná</t>
  </si>
  <si>
    <t>1 - Fabio de Oliveira Converso</t>
  </si>
  <si>
    <t>CONTEUDISTA</t>
  </si>
  <si>
    <t xml:space="preserve">INSTRUTORES: </t>
  </si>
  <si>
    <t xml:space="preserve">CONTEUDISTA: </t>
  </si>
  <si>
    <t xml:space="preserve">TUTORES: </t>
  </si>
  <si>
    <t>+ 20 % INSS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</si>
</sst>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33"/>
      <name val="Verdan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44" fontId="0" fillId="0" borderId="11" xfId="1" applyFont="1" applyBorder="1" applyAlignment="1">
      <alignment horizontal="center"/>
    </xf>
    <xf numFmtId="44" fontId="0" fillId="0" borderId="10" xfId="1" applyFont="1" applyBorder="1" applyAlignment="1">
      <alignment horizontal="center"/>
    </xf>
    <xf numFmtId="44" fontId="2" fillId="3" borderId="9" xfId="0" applyNumberFormat="1" applyFont="1" applyFill="1" applyBorder="1"/>
    <xf numFmtId="44" fontId="0" fillId="0" borderId="20" xfId="1" applyFont="1" applyBorder="1" applyAlignment="1">
      <alignment horizontal="center"/>
    </xf>
    <xf numFmtId="44" fontId="0" fillId="0" borderId="19" xfId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Font="1" applyBorder="1"/>
    <xf numFmtId="0" fontId="0" fillId="0" borderId="3" xfId="0" applyFont="1" applyBorder="1"/>
    <xf numFmtId="44" fontId="2" fillId="2" borderId="2" xfId="1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4" fontId="2" fillId="3" borderId="9" xfId="1" applyFont="1" applyFill="1" applyBorder="1" applyAlignment="1">
      <alignment horizontal="center"/>
    </xf>
    <xf numFmtId="44" fontId="0" fillId="0" borderId="17" xfId="0" applyNumberFormat="1" applyFont="1" applyBorder="1" applyAlignment="1">
      <alignment horizontal="center"/>
    </xf>
    <xf numFmtId="0" fontId="0" fillId="0" borderId="12" xfId="0" applyFont="1" applyBorder="1"/>
    <xf numFmtId="44" fontId="0" fillId="0" borderId="19" xfId="0" applyNumberFormat="1" applyFont="1" applyBorder="1" applyAlignment="1">
      <alignment horizontal="center"/>
    </xf>
    <xf numFmtId="44" fontId="2" fillId="2" borderId="2" xfId="0" applyNumberFormat="1" applyFont="1" applyFill="1" applyBorder="1" applyAlignment="1">
      <alignment horizontal="center"/>
    </xf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18" xfId="0" applyFont="1" applyBorder="1"/>
    <xf numFmtId="44" fontId="2" fillId="2" borderId="2" xfId="0" applyNumberFormat="1" applyFont="1" applyFill="1" applyBorder="1"/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0" xfId="0" applyFont="1"/>
    <xf numFmtId="0" fontId="4" fillId="2" borderId="2" xfId="0" applyFont="1" applyFill="1" applyBorder="1" applyAlignment="1">
      <alignment horizontal="center"/>
    </xf>
    <xf numFmtId="0" fontId="4" fillId="3" borderId="22" xfId="0" applyFont="1" applyFill="1" applyBorder="1" applyAlignment="1"/>
    <xf numFmtId="0" fontId="4" fillId="3" borderId="23" xfId="0" applyFont="1" applyFill="1" applyBorder="1" applyAlignment="1"/>
    <xf numFmtId="0" fontId="0" fillId="0" borderId="23" xfId="0" applyBorder="1" applyAlignment="1"/>
    <xf numFmtId="0" fontId="0" fillId="0" borderId="0" xfId="0" applyBorder="1" applyAlignment="1"/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2" xfId="0" applyBorder="1"/>
    <xf numFmtId="0" fontId="0" fillId="0" borderId="0" xfId="0" applyFont="1" applyBorder="1"/>
    <xf numFmtId="0" fontId="2" fillId="3" borderId="5" xfId="0" applyFont="1" applyFill="1" applyBorder="1" applyAlignment="1">
      <alignment horizontal="center"/>
    </xf>
    <xf numFmtId="0" fontId="0" fillId="0" borderId="0" xfId="0" applyBorder="1"/>
    <xf numFmtId="0" fontId="0" fillId="0" borderId="24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7" xfId="0" applyNumberFormat="1" applyFont="1" applyBorder="1" applyAlignment="1">
      <alignment horizontal="center" vertical="center"/>
    </xf>
    <xf numFmtId="44" fontId="0" fillId="0" borderId="11" xfId="1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4" fontId="0" fillId="0" borderId="37" xfId="1" applyFont="1" applyBorder="1" applyAlignment="1">
      <alignment horizontal="center" vertical="center"/>
    </xf>
    <xf numFmtId="44" fontId="0" fillId="0" borderId="13" xfId="0" applyNumberFormat="1" applyFont="1" applyBorder="1" applyAlignment="1">
      <alignment horizontal="center" vertical="center"/>
    </xf>
    <xf numFmtId="44" fontId="0" fillId="0" borderId="10" xfId="1" applyFont="1" applyBorder="1" applyAlignment="1">
      <alignment horizontal="center" vertical="center"/>
    </xf>
    <xf numFmtId="44" fontId="0" fillId="0" borderId="39" xfId="0" applyNumberFormat="1" applyFont="1" applyBorder="1" applyAlignment="1">
      <alignment horizontal="center" vertical="center"/>
    </xf>
    <xf numFmtId="44" fontId="0" fillId="0" borderId="38" xfId="0" applyNumberFormat="1" applyFont="1" applyBorder="1" applyAlignment="1">
      <alignment horizontal="center" vertical="center"/>
    </xf>
    <xf numFmtId="44" fontId="0" fillId="0" borderId="36" xfId="0" applyNumberFormat="1" applyFont="1" applyBorder="1" applyAlignment="1">
      <alignment horizontal="center" vertical="center"/>
    </xf>
    <xf numFmtId="44" fontId="2" fillId="2" borderId="40" xfId="0" applyNumberFormat="1" applyFont="1" applyFill="1" applyBorder="1"/>
    <xf numFmtId="0" fontId="0" fillId="0" borderId="1" xfId="0" applyBorder="1" applyAlignment="1">
      <alignment horizontal="center" vertical="center"/>
    </xf>
    <xf numFmtId="44" fontId="4" fillId="2" borderId="15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/>
    <xf numFmtId="0" fontId="0" fillId="0" borderId="34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44" fontId="0" fillId="0" borderId="33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44" fontId="0" fillId="0" borderId="45" xfId="1" applyFont="1" applyBorder="1"/>
    <xf numFmtId="44" fontId="4" fillId="2" borderId="7" xfId="1" applyFont="1" applyFill="1" applyBorder="1"/>
    <xf numFmtId="0" fontId="3" fillId="0" borderId="7" xfId="0" applyFont="1" applyBorder="1" applyAlignment="1">
      <alignment horizontal="center" wrapText="1"/>
    </xf>
    <xf numFmtId="0" fontId="0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6" xfId="0" quotePrefix="1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44" fontId="0" fillId="0" borderId="13" xfId="0" applyNumberFormat="1" applyBorder="1"/>
    <xf numFmtId="44" fontId="4" fillId="2" borderId="2" xfId="0" applyNumberFormat="1" applyFont="1" applyFill="1" applyBorder="1"/>
    <xf numFmtId="44" fontId="0" fillId="0" borderId="47" xfId="0" applyNumberFormat="1" applyBorder="1"/>
    <xf numFmtId="44" fontId="0" fillId="0" borderId="17" xfId="0" applyNumberFormat="1" applyBorder="1"/>
    <xf numFmtId="0" fontId="5" fillId="0" borderId="12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0" fillId="0" borderId="16" xfId="0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6"/>
  <sheetViews>
    <sheetView showGridLines="0" tabSelected="1" zoomScaleNormal="100" workbookViewId="0">
      <selection activeCell="L41" sqref="L41"/>
    </sheetView>
  </sheetViews>
  <sheetFormatPr defaultRowHeight="15"/>
  <cols>
    <col min="1" max="1" width="36" bestFit="1" customWidth="1"/>
    <col min="2" max="2" width="12.140625" bestFit="1" customWidth="1"/>
    <col min="3" max="3" width="16" bestFit="1" customWidth="1"/>
    <col min="4" max="4" width="8.5703125" bestFit="1" customWidth="1"/>
    <col min="5" max="5" width="9.5703125" bestFit="1" customWidth="1"/>
    <col min="6" max="6" width="12.140625" bestFit="1" customWidth="1"/>
  </cols>
  <sheetData>
    <row r="1" spans="1:9" ht="31.5" customHeight="1" thickBot="1">
      <c r="A1" s="115" t="s">
        <v>33</v>
      </c>
      <c r="B1" s="116"/>
      <c r="C1" s="116"/>
      <c r="D1" s="116"/>
      <c r="E1" s="116"/>
      <c r="F1" s="117"/>
    </row>
    <row r="2" spans="1:9" ht="7.5" customHeight="1" thickBot="1">
      <c r="A2" s="85"/>
      <c r="B2" s="86"/>
      <c r="C2" s="86"/>
      <c r="D2" s="86"/>
      <c r="E2" s="86"/>
      <c r="F2" s="87"/>
    </row>
    <row r="3" spans="1:9" ht="15.75" thickBot="1">
      <c r="A3" s="73" t="s">
        <v>1</v>
      </c>
      <c r="B3" s="96" t="s">
        <v>8</v>
      </c>
      <c r="C3" s="97"/>
      <c r="D3" s="97"/>
      <c r="E3" s="97"/>
      <c r="F3" s="98"/>
    </row>
    <row r="4" spans="1:9">
      <c r="A4" s="36" t="s">
        <v>27</v>
      </c>
      <c r="B4" s="99">
        <v>15</v>
      </c>
      <c r="C4" s="100"/>
      <c r="D4" s="100"/>
      <c r="E4" s="100"/>
      <c r="F4" s="101"/>
    </row>
    <row r="5" spans="1:9" ht="12" customHeight="1" thickBot="1">
      <c r="A5" s="93"/>
      <c r="B5" s="94"/>
      <c r="C5" s="94"/>
      <c r="D5" s="94"/>
      <c r="E5" s="94"/>
      <c r="F5" s="95"/>
    </row>
    <row r="6" spans="1:9" ht="15.75" thickBot="1">
      <c r="A6" s="75" t="s">
        <v>3</v>
      </c>
      <c r="B6" s="96" t="s">
        <v>8</v>
      </c>
      <c r="C6" s="97"/>
      <c r="D6" s="105"/>
      <c r="E6" s="6" t="s">
        <v>2</v>
      </c>
      <c r="F6" s="77" t="s">
        <v>0</v>
      </c>
    </row>
    <row r="7" spans="1:9" ht="15.75" thickBot="1">
      <c r="A7" s="7" t="s">
        <v>9</v>
      </c>
      <c r="B7" s="102">
        <v>30</v>
      </c>
      <c r="C7" s="103"/>
      <c r="D7" s="104"/>
      <c r="E7" s="4">
        <v>25</v>
      </c>
      <c r="F7" s="5">
        <f>B7*E7</f>
        <v>750</v>
      </c>
    </row>
    <row r="8" spans="1:9" ht="15.75" thickBot="1">
      <c r="A8" s="92"/>
      <c r="B8" s="82" t="s">
        <v>19</v>
      </c>
      <c r="C8" s="83"/>
      <c r="D8" s="83"/>
      <c r="E8" s="84"/>
      <c r="F8" s="9">
        <f>F7</f>
        <v>750</v>
      </c>
    </row>
    <row r="9" spans="1:9" ht="6.75" customHeight="1" thickBot="1">
      <c r="A9" s="93"/>
      <c r="B9" s="74"/>
      <c r="C9" s="34"/>
      <c r="D9" s="34"/>
      <c r="E9" s="34"/>
      <c r="F9" s="12"/>
    </row>
    <row r="10" spans="1:9" ht="15.75" thickBot="1">
      <c r="A10" s="75" t="s">
        <v>4</v>
      </c>
      <c r="B10" s="96" t="s">
        <v>8</v>
      </c>
      <c r="C10" s="97"/>
      <c r="D10" s="97"/>
      <c r="E10" s="31" t="s">
        <v>2</v>
      </c>
      <c r="F10" s="31" t="s">
        <v>0</v>
      </c>
    </row>
    <row r="11" spans="1:9">
      <c r="A11" s="7" t="s">
        <v>9</v>
      </c>
      <c r="B11" s="99">
        <v>15</v>
      </c>
      <c r="C11" s="100"/>
      <c r="D11" s="109"/>
      <c r="E11" s="1">
        <v>3</v>
      </c>
      <c r="F11" s="13">
        <f>B11*E11</f>
        <v>45</v>
      </c>
      <c r="I11" s="35"/>
    </row>
    <row r="12" spans="1:9" ht="15.75" thickBot="1">
      <c r="A12" s="14" t="s">
        <v>10</v>
      </c>
      <c r="B12" s="106">
        <v>15</v>
      </c>
      <c r="C12" s="107"/>
      <c r="D12" s="108"/>
      <c r="E12" s="2">
        <v>3</v>
      </c>
      <c r="F12" s="15">
        <f>B12*E12</f>
        <v>45</v>
      </c>
    </row>
    <row r="13" spans="1:9" ht="15.75" thickBot="1">
      <c r="A13" s="8"/>
      <c r="B13" s="82" t="s">
        <v>16</v>
      </c>
      <c r="C13" s="83"/>
      <c r="D13" s="83"/>
      <c r="E13" s="84"/>
      <c r="F13" s="16">
        <f>SUM(F11:F12)</f>
        <v>90</v>
      </c>
    </row>
    <row r="14" spans="1:9" ht="6" customHeight="1" thickBot="1">
      <c r="A14" s="17"/>
      <c r="B14" s="18"/>
      <c r="C14" s="18"/>
      <c r="D14" s="18"/>
      <c r="E14" s="18"/>
      <c r="F14" s="19"/>
    </row>
    <row r="15" spans="1:9" ht="15.75" thickBot="1">
      <c r="A15" s="75" t="s">
        <v>5</v>
      </c>
      <c r="B15" s="31" t="s">
        <v>22</v>
      </c>
      <c r="C15" s="76" t="s">
        <v>8</v>
      </c>
      <c r="D15" s="75" t="s">
        <v>23</v>
      </c>
      <c r="E15" s="31" t="s">
        <v>2</v>
      </c>
      <c r="F15" s="77" t="s">
        <v>0</v>
      </c>
    </row>
    <row r="16" spans="1:9">
      <c r="A16" s="62" t="s">
        <v>37</v>
      </c>
      <c r="B16" s="63"/>
      <c r="C16" s="64"/>
      <c r="D16" s="64"/>
      <c r="E16" s="65"/>
      <c r="F16" s="54"/>
    </row>
    <row r="17" spans="1:7">
      <c r="A17" s="32" t="s">
        <v>28</v>
      </c>
      <c r="B17" s="39"/>
      <c r="C17" s="40"/>
      <c r="D17" s="40">
        <v>6</v>
      </c>
      <c r="E17" s="43">
        <v>30</v>
      </c>
      <c r="F17" s="42">
        <f>D17*E17</f>
        <v>180</v>
      </c>
    </row>
    <row r="18" spans="1:7">
      <c r="A18" s="37" t="s">
        <v>36</v>
      </c>
      <c r="B18" s="44"/>
      <c r="C18" s="45"/>
      <c r="D18" s="45"/>
      <c r="E18" s="46"/>
      <c r="F18" s="50"/>
    </row>
    <row r="19" spans="1:7">
      <c r="A19" s="38" t="s">
        <v>21</v>
      </c>
      <c r="B19" s="47">
        <v>1</v>
      </c>
      <c r="C19" s="48">
        <v>2.5</v>
      </c>
      <c r="D19" s="48"/>
      <c r="E19" s="49">
        <v>45</v>
      </c>
      <c r="F19" s="50">
        <f t="shared" ref="F19:F20" si="0">C19*E19</f>
        <v>112.5</v>
      </c>
    </row>
    <row r="20" spans="1:7">
      <c r="A20" s="32" t="s">
        <v>28</v>
      </c>
      <c r="B20" s="47">
        <v>1</v>
      </c>
      <c r="C20" s="48">
        <v>2.5</v>
      </c>
      <c r="D20" s="48"/>
      <c r="E20" s="49">
        <v>45</v>
      </c>
      <c r="F20" s="50">
        <f t="shared" si="0"/>
        <v>112.5</v>
      </c>
    </row>
    <row r="21" spans="1:7">
      <c r="A21" s="37" t="s">
        <v>38</v>
      </c>
      <c r="B21" s="47"/>
      <c r="C21" s="48"/>
      <c r="D21" s="48"/>
      <c r="E21" s="51"/>
      <c r="F21" s="50"/>
    </row>
    <row r="22" spans="1:7">
      <c r="A22" s="38" t="s">
        <v>21</v>
      </c>
      <c r="B22" s="47">
        <v>1</v>
      </c>
      <c r="C22" s="48">
        <v>2.5</v>
      </c>
      <c r="D22" s="48"/>
      <c r="E22" s="49">
        <v>7.5</v>
      </c>
      <c r="F22" s="52">
        <f>C22*E22</f>
        <v>18.75</v>
      </c>
    </row>
    <row r="23" spans="1:7" ht="15.75" thickBot="1">
      <c r="A23" s="66" t="s">
        <v>28</v>
      </c>
      <c r="B23" s="67">
        <v>1</v>
      </c>
      <c r="C23" s="68">
        <v>2.5</v>
      </c>
      <c r="D23" s="68"/>
      <c r="E23" s="69">
        <v>7.5</v>
      </c>
      <c r="F23" s="53">
        <f>C23*E23</f>
        <v>18.75</v>
      </c>
    </row>
    <row r="24" spans="1:7" ht="15.75" thickBot="1">
      <c r="A24" s="8"/>
      <c r="B24" s="79" t="s">
        <v>15</v>
      </c>
      <c r="C24" s="80"/>
      <c r="D24" s="80"/>
      <c r="E24" s="81"/>
      <c r="F24" s="55">
        <f>SUM(F16:F23)</f>
        <v>442.5</v>
      </c>
    </row>
    <row r="25" spans="1:7" ht="7.5" customHeight="1" thickBot="1">
      <c r="A25" s="8"/>
      <c r="B25" s="33"/>
      <c r="C25" s="34"/>
      <c r="D25" s="34"/>
      <c r="E25" s="11"/>
      <c r="F25" s="3"/>
    </row>
    <row r="26" spans="1:7" ht="15.75" thickBot="1">
      <c r="A26" s="75" t="s">
        <v>6</v>
      </c>
      <c r="B26" s="31" t="s">
        <v>22</v>
      </c>
      <c r="C26" s="10" t="s">
        <v>8</v>
      </c>
      <c r="D26" s="75" t="s">
        <v>23</v>
      </c>
      <c r="E26" s="30" t="s">
        <v>2</v>
      </c>
      <c r="F26" s="31" t="s">
        <v>0</v>
      </c>
      <c r="G26" s="29"/>
    </row>
    <row r="27" spans="1:7">
      <c r="A27" s="22" t="s">
        <v>35</v>
      </c>
      <c r="B27" s="70"/>
      <c r="C27" s="70"/>
      <c r="D27" s="70"/>
      <c r="E27" s="70"/>
      <c r="F27" s="118"/>
      <c r="G27" s="29"/>
    </row>
    <row r="28" spans="1:7">
      <c r="A28" s="119" t="s">
        <v>28</v>
      </c>
      <c r="B28" s="41"/>
      <c r="C28" s="40"/>
      <c r="D28" s="40">
        <v>7</v>
      </c>
      <c r="E28" s="43">
        <v>30</v>
      </c>
      <c r="F28" s="42">
        <f>D28*E28</f>
        <v>210</v>
      </c>
      <c r="G28" s="29"/>
    </row>
    <row r="29" spans="1:7">
      <c r="A29" s="37" t="s">
        <v>36</v>
      </c>
      <c r="B29" s="41"/>
      <c r="C29" s="40"/>
      <c r="D29" s="40"/>
      <c r="E29" s="43"/>
      <c r="F29" s="42"/>
      <c r="G29" s="29"/>
    </row>
    <row r="30" spans="1:7">
      <c r="A30" s="32" t="s">
        <v>21</v>
      </c>
      <c r="B30" s="45">
        <v>1</v>
      </c>
      <c r="C30" s="45">
        <v>2.5</v>
      </c>
      <c r="D30" s="45"/>
      <c r="E30" s="46">
        <v>45</v>
      </c>
      <c r="F30" s="50">
        <f>C30*E30</f>
        <v>112.5</v>
      </c>
      <c r="G30" s="29"/>
    </row>
    <row r="31" spans="1:7">
      <c r="A31" s="32" t="s">
        <v>28</v>
      </c>
      <c r="B31" s="45">
        <v>1</v>
      </c>
      <c r="C31" s="45">
        <v>2.5</v>
      </c>
      <c r="D31" s="45"/>
      <c r="E31" s="46">
        <v>45</v>
      </c>
      <c r="F31" s="50">
        <f>C31*E31</f>
        <v>112.5</v>
      </c>
      <c r="G31" s="29"/>
    </row>
    <row r="32" spans="1:7">
      <c r="A32" s="37" t="s">
        <v>38</v>
      </c>
      <c r="B32" s="45"/>
      <c r="C32" s="45"/>
      <c r="D32" s="45"/>
      <c r="E32" s="46"/>
      <c r="F32" s="50"/>
      <c r="G32" s="29"/>
    </row>
    <row r="33" spans="1:7">
      <c r="A33" s="32" t="s">
        <v>21</v>
      </c>
      <c r="B33" s="45">
        <v>1</v>
      </c>
      <c r="C33" s="45">
        <v>2.5</v>
      </c>
      <c r="D33" s="45"/>
      <c r="E33" s="46">
        <v>7.5</v>
      </c>
      <c r="F33" s="50">
        <f>(B33*C33)*E33</f>
        <v>18.75</v>
      </c>
      <c r="G33" s="29"/>
    </row>
    <row r="34" spans="1:7" ht="15.75" thickBot="1">
      <c r="A34" s="32" t="s">
        <v>28</v>
      </c>
      <c r="B34" s="48">
        <v>1</v>
      </c>
      <c r="C34" s="48">
        <v>2.5</v>
      </c>
      <c r="D34" s="48"/>
      <c r="E34" s="51">
        <v>7.5</v>
      </c>
      <c r="F34" s="52">
        <f>(B34*C34)*E34</f>
        <v>18.75</v>
      </c>
    </row>
    <row r="35" spans="1:7" ht="15.75" thickBot="1">
      <c r="A35" s="8"/>
      <c r="B35" s="82" t="s">
        <v>17</v>
      </c>
      <c r="C35" s="83"/>
      <c r="D35" s="83"/>
      <c r="E35" s="84"/>
      <c r="F35" s="21">
        <f>SUM(F28:F34)</f>
        <v>472.5</v>
      </c>
    </row>
    <row r="36" spans="1:7" ht="7.5" customHeight="1" thickBot="1">
      <c r="A36" s="93"/>
      <c r="B36" s="94"/>
      <c r="C36" s="94"/>
      <c r="D36" s="94"/>
      <c r="E36" s="94"/>
      <c r="F36" s="95"/>
    </row>
    <row r="37" spans="1:7" ht="15.75" thickBot="1">
      <c r="A37" s="75" t="s">
        <v>7</v>
      </c>
      <c r="B37" s="31" t="s">
        <v>22</v>
      </c>
      <c r="C37" s="75" t="s">
        <v>8</v>
      </c>
      <c r="D37" s="75" t="s">
        <v>23</v>
      </c>
      <c r="E37" s="31" t="s">
        <v>2</v>
      </c>
      <c r="F37" s="77" t="s">
        <v>0</v>
      </c>
    </row>
    <row r="38" spans="1:7">
      <c r="A38" s="22" t="s">
        <v>11</v>
      </c>
      <c r="B38" s="39"/>
      <c r="C38" s="40"/>
      <c r="D38" s="40"/>
      <c r="E38" s="40"/>
      <c r="F38" s="59"/>
    </row>
    <row r="39" spans="1:7">
      <c r="A39" s="32" t="s">
        <v>29</v>
      </c>
      <c r="B39" s="60"/>
      <c r="C39" s="56"/>
      <c r="D39" s="45">
        <v>16</v>
      </c>
      <c r="E39" s="46">
        <v>35</v>
      </c>
      <c r="F39" s="50">
        <f>D39*E39</f>
        <v>560</v>
      </c>
    </row>
    <row r="40" spans="1:7">
      <c r="A40" s="23" t="s">
        <v>12</v>
      </c>
      <c r="B40" s="44"/>
      <c r="C40" s="45"/>
      <c r="D40" s="45"/>
      <c r="E40" s="45"/>
      <c r="F40" s="61"/>
    </row>
    <row r="41" spans="1:7">
      <c r="A41" s="32" t="s">
        <v>34</v>
      </c>
      <c r="B41" s="44">
        <v>1</v>
      </c>
      <c r="C41" s="45">
        <v>5</v>
      </c>
      <c r="D41" s="45"/>
      <c r="E41" s="46">
        <v>55</v>
      </c>
      <c r="F41" s="50">
        <f t="shared" ref="F41" si="1">C41*E41</f>
        <v>275</v>
      </c>
    </row>
    <row r="42" spans="1:7">
      <c r="A42" s="37" t="s">
        <v>13</v>
      </c>
      <c r="B42" s="44"/>
      <c r="C42" s="45"/>
      <c r="D42" s="45"/>
      <c r="E42" s="45"/>
      <c r="F42" s="61"/>
    </row>
    <row r="43" spans="1:7">
      <c r="A43" s="32" t="s">
        <v>31</v>
      </c>
      <c r="B43" s="44">
        <v>1</v>
      </c>
      <c r="C43" s="45">
        <v>2.5</v>
      </c>
      <c r="D43" s="45"/>
      <c r="E43" s="46">
        <v>7.5</v>
      </c>
      <c r="F43" s="50">
        <f>(B43*C43)*E43</f>
        <v>18.75</v>
      </c>
    </row>
    <row r="44" spans="1:7" ht="15.75" thickBot="1">
      <c r="A44" s="32" t="s">
        <v>32</v>
      </c>
      <c r="B44" s="44">
        <v>1</v>
      </c>
      <c r="C44" s="45">
        <v>2.5</v>
      </c>
      <c r="D44" s="45"/>
      <c r="E44" s="46">
        <v>7.5</v>
      </c>
      <c r="F44" s="50">
        <f t="shared" ref="F44" si="2">(B44*C44)*E44</f>
        <v>18.75</v>
      </c>
    </row>
    <row r="45" spans="1:7" ht="15.75" thickBot="1">
      <c r="A45" s="20"/>
      <c r="B45" s="82" t="s">
        <v>18</v>
      </c>
      <c r="C45" s="83"/>
      <c r="D45" s="83"/>
      <c r="E45" s="84"/>
      <c r="F45" s="58">
        <f>SUM(F38:F44)</f>
        <v>872.5</v>
      </c>
    </row>
    <row r="46" spans="1:7" ht="15.75" thickBot="1">
      <c r="A46" s="89" t="s">
        <v>14</v>
      </c>
      <c r="B46" s="90"/>
      <c r="C46" s="90"/>
      <c r="D46" s="90"/>
      <c r="E46" s="91"/>
      <c r="F46" s="57">
        <f>SUM(F8+F13+F24+F35+F45)</f>
        <v>2627.5</v>
      </c>
    </row>
    <row r="47" spans="1:7" ht="9.75" customHeight="1" thickBot="1">
      <c r="A47" s="26"/>
      <c r="B47" s="27"/>
      <c r="C47" s="27"/>
      <c r="D47" s="27"/>
      <c r="E47" s="27"/>
      <c r="F47" s="28"/>
    </row>
    <row r="48" spans="1:7" ht="15.75" thickBot="1">
      <c r="A48" s="10" t="s">
        <v>24</v>
      </c>
      <c r="B48" s="30" t="s">
        <v>2</v>
      </c>
      <c r="C48" s="78" t="s">
        <v>39</v>
      </c>
      <c r="E48" s="88"/>
      <c r="F48" s="88"/>
    </row>
    <row r="49" spans="1:6">
      <c r="A49" s="32" t="s">
        <v>21</v>
      </c>
      <c r="B49" s="71">
        <f>F33+F30+F22+F19</f>
        <v>262.5</v>
      </c>
      <c r="C49" s="112">
        <f>B49*20%+B49</f>
        <v>315</v>
      </c>
      <c r="E49" s="88"/>
      <c r="F49" s="88"/>
    </row>
    <row r="50" spans="1:6">
      <c r="A50" s="32" t="s">
        <v>25</v>
      </c>
      <c r="B50" s="71">
        <f>F43+F34+F31+F28+F23+F20+F17</f>
        <v>671.25</v>
      </c>
      <c r="C50" s="110">
        <f t="shared" ref="C50:C54" si="3">B50*20%+B50</f>
        <v>805.5</v>
      </c>
      <c r="E50" s="88"/>
      <c r="F50" s="88"/>
    </row>
    <row r="51" spans="1:6">
      <c r="A51" s="114" t="s">
        <v>30</v>
      </c>
      <c r="B51" s="71">
        <f>F39</f>
        <v>560</v>
      </c>
      <c r="C51" s="110">
        <f t="shared" si="3"/>
        <v>672</v>
      </c>
      <c r="E51" s="88"/>
      <c r="F51" s="88"/>
    </row>
    <row r="52" spans="1:6">
      <c r="A52" s="114" t="s">
        <v>26</v>
      </c>
      <c r="B52" s="71">
        <f>F44+F41</f>
        <v>293.75</v>
      </c>
      <c r="C52" s="110">
        <f t="shared" si="3"/>
        <v>352.5</v>
      </c>
      <c r="E52" s="88"/>
      <c r="F52" s="88"/>
    </row>
    <row r="53" spans="1:6">
      <c r="A53" s="14" t="s">
        <v>9</v>
      </c>
      <c r="B53" s="71">
        <f>F11+F7</f>
        <v>795</v>
      </c>
      <c r="C53" s="110">
        <f t="shared" si="3"/>
        <v>954</v>
      </c>
      <c r="E53" s="88"/>
      <c r="F53" s="88"/>
    </row>
    <row r="54" spans="1:6" ht="15.75" thickBot="1">
      <c r="A54" s="14" t="s">
        <v>10</v>
      </c>
      <c r="B54" s="71">
        <f>F12</f>
        <v>45</v>
      </c>
      <c r="C54" s="113">
        <f t="shared" si="3"/>
        <v>54</v>
      </c>
      <c r="E54" s="88"/>
      <c r="F54" s="88"/>
    </row>
    <row r="55" spans="1:6" ht="15.75" thickBot="1">
      <c r="A55" s="25" t="s">
        <v>20</v>
      </c>
      <c r="B55" s="72">
        <f>SUM(B49:B54)</f>
        <v>2627.5</v>
      </c>
      <c r="C55" s="111">
        <f>SUM(C49:C54)</f>
        <v>3153</v>
      </c>
      <c r="E55" s="88"/>
      <c r="F55" s="88"/>
    </row>
    <row r="56" spans="1:6">
      <c r="A56" s="24"/>
      <c r="B56" s="24"/>
      <c r="D56" s="24"/>
      <c r="E56" s="24"/>
      <c r="F56" s="24"/>
    </row>
  </sheetData>
  <mergeCells count="19">
    <mergeCell ref="E48:F55"/>
    <mergeCell ref="A46:E46"/>
    <mergeCell ref="A2:F2"/>
    <mergeCell ref="A8:A9"/>
    <mergeCell ref="A36:F36"/>
    <mergeCell ref="A5:F5"/>
    <mergeCell ref="B3:F3"/>
    <mergeCell ref="B4:F4"/>
    <mergeCell ref="B45:E45"/>
    <mergeCell ref="B7:D7"/>
    <mergeCell ref="B6:D6"/>
    <mergeCell ref="B12:D12"/>
    <mergeCell ref="B11:D11"/>
    <mergeCell ref="B10:D10"/>
    <mergeCell ref="B24:E24"/>
    <mergeCell ref="B35:E35"/>
    <mergeCell ref="B13:E13"/>
    <mergeCell ref="B8:E8"/>
    <mergeCell ref="A1:F1"/>
  </mergeCells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delcioc</dc:creator>
  <cp:lastModifiedBy>delcioc</cp:lastModifiedBy>
  <cp:lastPrinted>2017-03-31T15:01:16Z</cp:lastPrinted>
  <dcterms:created xsi:type="dcterms:W3CDTF">2017-02-20T13:10:19Z</dcterms:created>
  <dcterms:modified xsi:type="dcterms:W3CDTF">2017-04-03T18:14:58Z</dcterms:modified>
</cp:coreProperties>
</file>