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Core" Type="http://schemas.openxmlformats.org/officedocument/2006/relationships/me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Cursos ofertados\Saude Mental\Maringá\"/>
    </mc:Choice>
  </mc:AlternateContent>
  <bookViews>
    <workbookView xWindow="0" yWindow="0" windowWidth="28800" windowHeight="12330"/>
  </bookViews>
  <sheets>
    <sheet name="Respostas" sheetId="1" r:id="rId1"/>
    <sheet name="Planilha1" sheetId="2" r:id="rId2"/>
    <sheet name="Respostas (2)" sheetId="3" r:id="rId3"/>
    <sheet name="Planilha3" sheetId="4" r:id="rId4"/>
  </sheets>
  <calcPr calcId="162913"/>
</workbook>
</file>

<file path=xl/calcChain.xml><?xml version="1.0" encoding="utf-8"?>
<calcChain xmlns="http://schemas.openxmlformats.org/spreadsheetml/2006/main">
  <c r="C17" i="3" l="1"/>
  <c r="F23" i="3"/>
  <c r="F22" i="3"/>
  <c r="F21" i="3"/>
  <c r="F20" i="3"/>
  <c r="F19" i="3"/>
  <c r="F18" i="3"/>
  <c r="F17" i="3"/>
  <c r="F16" i="3"/>
  <c r="F15" i="3"/>
  <c r="E23" i="3"/>
  <c r="E22" i="3"/>
  <c r="E21" i="3"/>
  <c r="E20" i="3"/>
  <c r="E19" i="3"/>
  <c r="E18" i="3"/>
  <c r="E17" i="3"/>
  <c r="E16" i="3"/>
  <c r="E15" i="3"/>
  <c r="D23" i="3"/>
  <c r="D22" i="3"/>
  <c r="D21" i="3"/>
  <c r="D20" i="3"/>
  <c r="D19" i="3"/>
  <c r="D18" i="3"/>
  <c r="D17" i="3"/>
  <c r="D16" i="3"/>
  <c r="D15" i="3"/>
  <c r="C22" i="3"/>
  <c r="C21" i="3"/>
  <c r="C18" i="3"/>
  <c r="F12" i="3"/>
  <c r="F11" i="3"/>
  <c r="F10" i="3"/>
  <c r="F9" i="3"/>
  <c r="F8" i="3"/>
  <c r="F7" i="3"/>
  <c r="F6" i="3"/>
  <c r="F5" i="3"/>
  <c r="E12" i="3"/>
  <c r="E11" i="3"/>
  <c r="E10" i="3"/>
  <c r="E9" i="3"/>
  <c r="E8" i="3"/>
  <c r="E7" i="3"/>
  <c r="E6" i="3"/>
  <c r="E5" i="3"/>
  <c r="D12" i="3"/>
  <c r="D11" i="3"/>
  <c r="D10" i="3"/>
  <c r="D9" i="3"/>
  <c r="D8" i="3"/>
  <c r="D7" i="3"/>
  <c r="D6" i="3"/>
  <c r="D5" i="3"/>
  <c r="C9" i="3"/>
  <c r="C8" i="3"/>
  <c r="C6" i="3"/>
  <c r="C5" i="3"/>
  <c r="E2" i="1" l="1"/>
  <c r="F2" i="1"/>
  <c r="G2" i="1"/>
  <c r="H2" i="1"/>
  <c r="I2" i="1"/>
  <c r="J2" i="1"/>
  <c r="K2" i="1"/>
  <c r="L2" i="1"/>
  <c r="M2" i="1"/>
  <c r="N2" i="1"/>
  <c r="O2" i="1"/>
  <c r="P2" i="1"/>
  <c r="Q2" i="1"/>
  <c r="R2" i="1"/>
  <c r="S2" i="1"/>
  <c r="T2" i="1"/>
  <c r="E3" i="1"/>
  <c r="F3" i="1"/>
  <c r="G3" i="1"/>
  <c r="H3" i="1"/>
  <c r="I3" i="1"/>
  <c r="J3" i="1"/>
  <c r="K3" i="1"/>
  <c r="L3" i="1"/>
  <c r="M3" i="1"/>
  <c r="N3" i="1"/>
  <c r="O3" i="1"/>
  <c r="P3" i="1"/>
  <c r="Q3" i="1"/>
  <c r="R3" i="1"/>
  <c r="S3" i="1"/>
  <c r="T3" i="1"/>
  <c r="E4" i="1"/>
  <c r="F4" i="1"/>
  <c r="G4" i="1"/>
  <c r="H4" i="1"/>
  <c r="I4" i="1"/>
  <c r="J4" i="1"/>
  <c r="K4" i="1"/>
  <c r="L4" i="1"/>
  <c r="M4" i="1"/>
  <c r="N4" i="1"/>
  <c r="O4" i="1"/>
  <c r="P4" i="1"/>
  <c r="Q4" i="1"/>
  <c r="R4" i="1"/>
  <c r="S4" i="1"/>
  <c r="T4" i="1"/>
  <c r="E5" i="1"/>
  <c r="F5" i="1"/>
  <c r="G5" i="1"/>
  <c r="H5" i="1"/>
  <c r="I5" i="1"/>
  <c r="J5" i="1"/>
  <c r="K5" i="1"/>
  <c r="L5" i="1"/>
  <c r="M5" i="1"/>
  <c r="N5" i="1"/>
  <c r="O5" i="1"/>
  <c r="P5" i="1"/>
  <c r="Q5" i="1"/>
  <c r="R5" i="1"/>
  <c r="S5" i="1"/>
  <c r="T5" i="1"/>
  <c r="E6" i="1"/>
  <c r="F6" i="1"/>
  <c r="G6" i="1"/>
  <c r="H6" i="1"/>
  <c r="I6" i="1"/>
  <c r="J6" i="1"/>
  <c r="K6" i="1"/>
  <c r="L6" i="1"/>
  <c r="M6" i="1"/>
  <c r="N6" i="1"/>
  <c r="O6" i="1"/>
  <c r="P6" i="1"/>
  <c r="Q6" i="1"/>
  <c r="R6" i="1"/>
  <c r="S6" i="1"/>
  <c r="T6" i="1"/>
  <c r="D3" i="1"/>
  <c r="D4" i="1"/>
  <c r="D5" i="1"/>
  <c r="D6" i="1"/>
  <c r="D2" i="1"/>
</calcChain>
</file>

<file path=xl/sharedStrings.xml><?xml version="1.0" encoding="utf-8"?>
<sst xmlns="http://schemas.openxmlformats.org/spreadsheetml/2006/main" count="872" uniqueCount="182">
  <si>
    <t>Nome completo</t>
  </si>
  <si>
    <t>Endereço de email</t>
  </si>
  <si>
    <t>Data</t>
  </si>
  <si>
    <t>Aspectos Gerais - Horários do curso</t>
  </si>
  <si>
    <t>Aspectos Gerais - Datas do curso</t>
  </si>
  <si>
    <t>Aspectos Gerais - Local do curso</t>
  </si>
  <si>
    <t>Aspectos Gerais -  Recursos empregados  durante o curso (materiais e métodos)</t>
  </si>
  <si>
    <t>Aspectos Gerais - Material de apoio (online)</t>
  </si>
  <si>
    <t>Aspectos Gerais - Atualidade da temática</t>
  </si>
  <si>
    <t>Aspectos Gerais - Atendimento às suas expectativas</t>
  </si>
  <si>
    <t>Aspectos Gerais - Avaliação geral do curso</t>
  </si>
  <si>
    <t>Conteúdos do Curso - CEPED-PR e sua estrutura em rede</t>
  </si>
  <si>
    <t>Conteúdos do Curso - A psicologia na gestão integral de riscos e de desastres</t>
  </si>
  <si>
    <t>Conteúdos do Curso - A gestão da Saúde Psicológica na PMPR e a atuação no pós-trauma dos profissionais de Segurança Pública</t>
  </si>
  <si>
    <t>Conteúdos do Curso - Apoio psicológico em desastres</t>
  </si>
  <si>
    <t>Conteúdos do Curso -Atuação da psicologia antes, durante e depois de um desastre</t>
  </si>
  <si>
    <t>Conteúdos do Curso - Relato de atuação no acidente da Chapecoense</t>
  </si>
  <si>
    <t>Conteúdos do Curso - A política nacional de proteção e defesa civil e a gestão integral de riscos e de desastres</t>
  </si>
  <si>
    <t>Conteúdos do Curso - Mesa redonda sobre relato de atuação da psicologia em situações de desastres</t>
  </si>
  <si>
    <t>Conteúdos do Curso - Considerações finais sobre às contribuições da psicologia na gestão de riscos e de desastres</t>
  </si>
  <si>
    <t>Sugestões e Observações para  melhoras nosso curso (resposta aberta)</t>
  </si>
  <si>
    <t>Raisa Aldine Emilio da Silva</t>
  </si>
  <si>
    <t>raisaaldine@hotmail.com</t>
  </si>
  <si>
    <t>segunda, 4 Dez 2017, 23:09</t>
  </si>
  <si>
    <t>Muito Satisfeito</t>
  </si>
  <si>
    <t>Extremamente Satisfeito</t>
  </si>
  <si>
    <t>Satisfeito</t>
  </si>
  <si>
    <t>Rosana Cristina Alonso</t>
  </si>
  <si>
    <t>rosanalonso01@hotmail.com</t>
  </si>
  <si>
    <t>quarta, 6 Dez 2017, 01:30</t>
  </si>
  <si>
    <t>Pouco Satisfeito</t>
  </si>
  <si>
    <t>Amanda Amâncio da Silva</t>
  </si>
  <si>
    <t>amandaamancio@hotmail.com.br</t>
  </si>
  <si>
    <t>segunda, 4 Dez 2017, 16:12</t>
  </si>
  <si>
    <t>Janine Ataíde Massolin</t>
  </si>
  <si>
    <t>janinexmassolin@hotmail.com</t>
  </si>
  <si>
    <t>quinta, 7 Dez 2017, 11:33</t>
  </si>
  <si>
    <t>Giovana Bambini</t>
  </si>
  <si>
    <t>bambinigb@gmail.com</t>
  </si>
  <si>
    <t>sexta, 8 Dez 2017, 21:07</t>
  </si>
  <si>
    <t>Geovana Barboza da Silva Gregório</t>
  </si>
  <si>
    <t>geovanabarboza_1@hotmail.com</t>
  </si>
  <si>
    <t>terça, 5 Dez 2017, 11:00</t>
  </si>
  <si>
    <t>Natalia Yumi Batista Tamura</t>
  </si>
  <si>
    <t>natitamura@hotmail.com</t>
  </si>
  <si>
    <t>sábado, 9 Dez 2017, 15:41</t>
  </si>
  <si>
    <t>Francielle Kelly Becke</t>
  </si>
  <si>
    <t>Frankellybecke@gmail.com</t>
  </si>
  <si>
    <t>sábado, 9 Dez 2017, 14:21</t>
  </si>
  <si>
    <t>Estão de parabéns. Ótimo curso, palestrantes maravilhosos.</t>
  </si>
  <si>
    <t>Lígia Betoni</t>
  </si>
  <si>
    <t>ligiambetoni@gmail.com</t>
  </si>
  <si>
    <t>quinta, 7 Dez 2017, 20:11</t>
  </si>
  <si>
    <t>Charles de Castro Brito</t>
  </si>
  <si>
    <t>charles.castro@bm.pr.gov.br</t>
  </si>
  <si>
    <t>segunda, 4 Dez 2017, 15:45</t>
  </si>
  <si>
    <t>Nelson José de Oliveira Budny</t>
  </si>
  <si>
    <t>nelson_job@hotmail.com</t>
  </si>
  <si>
    <t>segunda, 4 Dez 2017, 15:01</t>
  </si>
  <si>
    <t>Dielli Caroline Capelli</t>
  </si>
  <si>
    <t>diellicapelli@hotmail.com</t>
  </si>
  <si>
    <t>segunda, 4 Dez 2017, 20:31</t>
  </si>
  <si>
    <t>Sugiro que as metodologias sejam um pouco mais diversificadas, no sentido de não ser somente atraves de slides/ e comunicação oral (por ex: trabalhar com recortes de videos/ filmes/ relatos), mais dinâmicas ou &amp;quot;hold play&amp;quot;. Também sugiro que seja disponibilizado modelos estruturais de registros documentais e prontuarios para a atuação do psicologo  nestas situações, pois através do curso foi percebida uma diferença no preenchimento. 
De modo geral, o curso foi ótimo, esclarecedor e rico em conteudo, com profissionais experientes na area.</t>
  </si>
  <si>
    <t>Ellen Caroline Chrun</t>
  </si>
  <si>
    <t>ellenchrun@hotmail.com</t>
  </si>
  <si>
    <t>quarta, 6 Dez 2017, 12:58</t>
  </si>
  <si>
    <t>Sarah Casali Cordeiro</t>
  </si>
  <si>
    <t>sarah_casali@hotmail.com</t>
  </si>
  <si>
    <t>domingo, 3 Dez 2017, 14:30</t>
  </si>
  <si>
    <t>Catherine Copas Pontes</t>
  </si>
  <si>
    <t>catherine.pontes@live.com</t>
  </si>
  <si>
    <t>quinta, 7 Dez 2017, 01:36</t>
  </si>
  <si>
    <t>Camila Cortellete Pereira da Silva</t>
  </si>
  <si>
    <t>camilacortellete@hotmail.com</t>
  </si>
  <si>
    <t>domingo, 10 Dez 2017, 14:21</t>
  </si>
  <si>
    <t>Por ser um curso introdutório senti falta de maior aprofundamento, na minha opinião alguns temas ficaram superficiais. Acredito que buscar a realidade do local, assim como aspectos do plano de contingencia  referente a cidade em que o curso esta sendo ministrado também seria muito importante.</t>
  </si>
  <si>
    <t>Geovana De jesus</t>
  </si>
  <si>
    <t>Geovanajs00@gmail.com</t>
  </si>
  <si>
    <t>quarta, 6 Dez 2017, 20:23</t>
  </si>
  <si>
    <t>Bruna de Souza</t>
  </si>
  <si>
    <t>brunasouzza1994@gmail.com</t>
  </si>
  <si>
    <t>domingo, 3 Dez 2017, 17:55</t>
  </si>
  <si>
    <t>A minha sugestão é em relação às questões do questionário. Algumas podem denotar dupla interpretação ou são poucas precisas.
EX:
A equipe técnica responsável pelos primeiros cuidados
psicológicos é composta por:
Escolha uma:
a. Psicólogos e Assistentes Sociais.
b. Somente Psicólogos.
c. Psicólogos, Assistentes Sociais e Capelães.
d. Nenhumas das alternativas.
e. Psicólogos, Assistentes Sociais, Capelães e Policiais
capacitados.
Nesta questão, não fica claro no enunciado que está se falando da equipe específica da PM. Pois os primeiros cuidados psicológicos em uma situação de emergência podem ser realizados por qualquer profissional.
Outro exemplo:
Dentre os deveres do psicólogo está o de não induzir as
pessoas a recorrerem aos seus serviços. No entanto, em
situações de desastres, o psicólogo poderá abordar aquela
pessoa que ele acredita que necessita muito de
atendimento, para que acesse os seus serviços.
Fiquei bem em dúvida nesta questão, pois o psicólogo podem sim oferecer seu atendimento, mas naquele momento específico, afinal ele está na situação justamente para ofertar seus cuidados/atendimento conforme a necessidade do momento. Não ficou claro para mim que a oferta seria em relação ao um atendimento posterior. Aí sim é vedado. 
Talvez ficasse melhor assim:
Dentre os deveres do psicólogo está o de não induzir as
pessoas a recorrerem aos seus serviços. Esse dever continua vedado em situações de emergência. Por outro lado, o psicólogo pode abordar aquela
pessoa que ele acredita necessitar de
atendimento e atendê-la naquele momento específico, sem direcionar para acompanhamento posterior privado.
Obrigada.</t>
  </si>
  <si>
    <t>Adão Ferreira dos Santos</t>
  </si>
  <si>
    <t>adafersan@gmail.com</t>
  </si>
  <si>
    <t>domingo, 3 Dez 2017, 22:19</t>
  </si>
  <si>
    <t>Uma temática relevante e que não é contemplada nos currículos dos cursos de psicologia, e que vem portanto abrir novos horizontes e um novo olhar sobre os desastres e a pontualidade do atendimento do profissional da psicologia.
Obs: Sou Bombeiro da RR (2017) e sou acadêmico de psicologia, como poderia me inscrever como voluntário, uma vez que no formulário disposto o Registro no CRP é obrigatório?</t>
  </si>
  <si>
    <t>Francieli Ferri</t>
  </si>
  <si>
    <t>francieliferri@hotmail.com</t>
  </si>
  <si>
    <t>terça, 5 Dez 2017, 19:51</t>
  </si>
  <si>
    <t>o unico fato que nao me deixou satisfeita foi o metodo de presença, pois compareci aos 3 encontros necessario,mas cheguei atrasada no ultimo. isso eu achei muito ruim, pois perdi compromisso, sou de outra cidade, fui para maringa para realizar o curso e infelizmente vocês nao liberaram meu certificado. Gostaria que vocês revessem a lista.</t>
  </si>
  <si>
    <t>Letícia Luque Funayama</t>
  </si>
  <si>
    <t>leeluque@hotmail.com</t>
  </si>
  <si>
    <t>quarta, 6 Dez 2017, 10:18</t>
  </si>
  <si>
    <t>Janeth Knoll Inforzato</t>
  </si>
  <si>
    <t>jkinforzato@gmail.com</t>
  </si>
  <si>
    <t>quarta, 6 Dez 2017, 21:17</t>
  </si>
  <si>
    <t>Giovana Kreuz</t>
  </si>
  <si>
    <t>giovana_k@yahoo.com.br</t>
  </si>
  <si>
    <t>segunda, 4 Dez 2017, 20:00</t>
  </si>
  <si>
    <t>Eu realizei o curso no CRP Maringá com a Dra Marly e esperava que os conteúdos fossem aprofundados, alguns se repetiram (o que acabou fazendo ser cansativo, apesar de sempre interessante). Gostei muito do curso e do acolhimento dos profissionais envolvidos, experiência reconhecida e empenho. 
Penso que necessitamos de recursos, instrumentos e operacionalização da prática em desastres (sei que isso está sendo construído aqui no Paraná), por isso, meu orgulho e parabéns pela iniciativa e trabalho de qualidade.</t>
  </si>
  <si>
    <t>Ana Luisa Martins Rosa</t>
  </si>
  <si>
    <t>analuisa.mr@gmail.com</t>
  </si>
  <si>
    <t>sábado, 2 Dez 2017, 19:52</t>
  </si>
  <si>
    <t>Thais Matsunaga Vieira</t>
  </si>
  <si>
    <t>matsunaga_thais@hotmail.com</t>
  </si>
  <si>
    <t>quarta, 6 Dez 2017, 10:41</t>
  </si>
  <si>
    <t>Eliane Mejardo</t>
  </si>
  <si>
    <t>emejardo@gmail.com</t>
  </si>
  <si>
    <t>segunda, 4 Dez 2017, 12:32</t>
  </si>
  <si>
    <t>Cínthia Mendes de Oliveira</t>
  </si>
  <si>
    <t>cinthiaoliveirapsico@gmail.com</t>
  </si>
  <si>
    <t>terça, 5 Dez 2017, 17:52</t>
  </si>
  <si>
    <t>Luana Monzani Suyama</t>
  </si>
  <si>
    <t>luana.suy@gmail.com</t>
  </si>
  <si>
    <t>domingo, 3 Dez 2017, 19:00</t>
  </si>
  <si>
    <t>Ana Paula Novak Fiel</t>
  </si>
  <si>
    <t>anna_paulanovaak@hotmail.com</t>
  </si>
  <si>
    <t>domingo, 10 Dez 2017, 23:34</t>
  </si>
  <si>
    <t>Luanna Nunes</t>
  </si>
  <si>
    <t>luannaflavia84@hotmail.com</t>
  </si>
  <si>
    <t>domingo, 3 Dez 2017, 12:06</t>
  </si>
  <si>
    <t>Nivea Gisele Panizza Tuller</t>
  </si>
  <si>
    <t>niveatuller@hotmail.com</t>
  </si>
  <si>
    <t>terça, 5 Dez 2017, 10:49</t>
  </si>
  <si>
    <t>Raquel Pinheiro Niehues Antoniassi</t>
  </si>
  <si>
    <t>raquelniehues@uol.com.br</t>
  </si>
  <si>
    <t>domingo, 10 Dez 2017, 23:04</t>
  </si>
  <si>
    <t>Bruna Portes Maciel</t>
  </si>
  <si>
    <t>brunapmaciel@gmail.com</t>
  </si>
  <si>
    <t>domingo, 10 Dez 2017, 15:11</t>
  </si>
  <si>
    <t>O curso e as discussões levantadas foram muito significativas. Devemos aproveitar o período de &amp;quot;normalidade&amp;quot; para construir estratégias de cuidado eficazes. Agradeço pela oportunidade! Como sugestão, assinalo a inclusão de profissionais do Serviço Social no próximo curso. Muito obrigada!</t>
  </si>
  <si>
    <t>Bruna Rocha Pereira</t>
  </si>
  <si>
    <t>bru.rochapereira@gmail.com</t>
  </si>
  <si>
    <t>quinta, 7 Dez 2017, 23:30</t>
  </si>
  <si>
    <t>DENISE ROLEMBERG DE MATTOS</t>
  </si>
  <si>
    <t>drolemberg@gmail.com</t>
  </si>
  <si>
    <t>sexta, 8 Dez 2017, 17:18</t>
  </si>
  <si>
    <t>Fiquei extremamente satisfeita com o curso e ter acesso à informações e conceitos nunca antes pensado em relação aos desastres possíveis. Como o conteúdo total do curso é extenso e de alto valor, acredito que muitas horas seguidas foram cansativas. Se houvesse a possibilidade de uma maior divisão seria de maior aproveitamento.
Obrigada,</t>
  </si>
  <si>
    <t>Taketoshi Sakurada Junior</t>
  </si>
  <si>
    <t>Taketoshi.junior@gmail.com</t>
  </si>
  <si>
    <t>domingo, 3 Dez 2017, 18:09</t>
  </si>
  <si>
    <t>Lian Akemi Ueno</t>
  </si>
  <si>
    <t>lian.ueno@gmail.com</t>
  </si>
  <si>
    <t>segunda, 4 Dez 2017, 16:02</t>
  </si>
  <si>
    <t>Alana Valério Casagrande</t>
  </si>
  <si>
    <t>alana.casagrande28@gmail.com</t>
  </si>
  <si>
    <t>domingo, 10 Dez 2017, 17:40</t>
  </si>
  <si>
    <t>Juliana Valias</t>
  </si>
  <si>
    <t>juvalias84@gmail.com</t>
  </si>
  <si>
    <t>sexta, 8 Dez 2017, 17:33</t>
  </si>
  <si>
    <t>Mesmo entendendo que o curso é introdutório, aqui na cidade de Maringá , quase que 15 dias antes, teve uma Oficina da Comissão de Psicologia ambiental do CRP-Pr sobre o tema, que foi muito bom e participativo., deste modo, este poderia servir como antecipatório para o curso e no curso aprofundar outros temas.</t>
  </si>
  <si>
    <t>Nada Satisfeito</t>
  </si>
  <si>
    <t>Local do curso</t>
  </si>
  <si>
    <t>Datas do curso</t>
  </si>
  <si>
    <t>Horários do curso</t>
  </si>
  <si>
    <t>Recursos empregados  durante o curso (materiais e métodos)</t>
  </si>
  <si>
    <t>Material de apoio (online)</t>
  </si>
  <si>
    <t>Atualidade da temática</t>
  </si>
  <si>
    <t>Atendimento às suas expectativas</t>
  </si>
  <si>
    <t>Avaliação geral do curso</t>
  </si>
  <si>
    <t>CEPED-PR e sua estrutura em rede</t>
  </si>
  <si>
    <t>A psicologia na gestão integral de riscos e de desastres</t>
  </si>
  <si>
    <t>A gestão da Saúde Psicológica na PMPR e a atuação no pós-trauma dos profissionais de Segurança Pública</t>
  </si>
  <si>
    <t>Apoio psicológico em desastres</t>
  </si>
  <si>
    <t>Atuação da psicologia antes, durante e depois de um desastre</t>
  </si>
  <si>
    <t>Relato de atuação no acidente da Chapecoense</t>
  </si>
  <si>
    <t>A política nacional de proteção e defesa civil e a gestão integral de riscos e de desastres</t>
  </si>
  <si>
    <t>Mesa redonda sobre relato de atuação da psicologia em situações de desastres</t>
  </si>
  <si>
    <t>Considerações finais sobre às contribuições da psicologia na gestão de riscos e de desastres</t>
  </si>
  <si>
    <t>Conteúdos do Curso</t>
  </si>
  <si>
    <t>Aspectos Gerais</t>
  </si>
  <si>
    <t>Curso de Intervenção e Saúde Mental em Desastres</t>
  </si>
  <si>
    <t>Turma Maringá (dias 01 e 02  de dezembro)</t>
  </si>
  <si>
    <t xml:space="preserve">Fiquei bem em dúvida nesta questão, pois o psicólogo podem sim oferecer seu atendimento, mas naquele momento específico, afinal ele está na situação justamente para ofertar seus cuidados/atendimento conforme a necessidade do momento. Não ficou claro para mim que a oferta seria em relação ao um atendimento posterior. Aí sim é vedado. </t>
  </si>
  <si>
    <t>Talvez ficasse melhor assim:</t>
  </si>
  <si>
    <t>pessoas a recorrerem aos seus serviços. Esse dever continua vedado em situações de emergência. Por outro lado, o psicólogo pode abordar aquela</t>
  </si>
  <si>
    <t>pessoa que ele acredita necessitar de</t>
  </si>
  <si>
    <t>atendimento e atendê-la naquele momento específico, sem direcionar para acompanhamento posterior privado.</t>
  </si>
  <si>
    <t>Obrigada.</t>
  </si>
  <si>
    <t xml:space="preserve">Dentre os deveres do psicólogo está o de não induzir as </t>
  </si>
  <si>
    <t>A minha sugestão é em relação às questões do questionário. Algumas podem denotar dupla interpretação ou são poucas precisas.
EX:
A equipe técnica responsável pelos primeiros cuidados
psicológicos é composta por:
Escolha uma:
a. Psicólogos e Assistentes Sociais.
b. Somente Psicólogos.
c. Psicólogos, Assistentes Sociais e Capelães.
d. Nenhumas das alternativas.
e. Psicólogos, Assistentes Sociais, Capelães e Policiais
capacitados.
Nesta questão, não fica claro no enunciado que está se falando da equipe específica da PM. Pois os primeiros cuidados psicológicos em uma situação de emergência podem ser realizados por qualquer profissional.
Outro exemplo:
Dentre os deveres do psicólogo está o de não induzir as
pessoas a recorrerem aos seus serviços. No entanto, em
situações de desastres, o psicólogo poderá abordar aquela
pessoa que ele acredita que necessita muito de
atendimento, para que acesse os seus serviços.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</si>
</sst>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2"/>
      <color rgb="FF000000"/>
      <name val="Calibri"/>
    </font>
    <font>
      <sz val="12"/>
      <color rgb="FF000000"/>
      <name val="Calibri"/>
      <family val="2"/>
    </font>
    <font>
      <sz val="12"/>
      <color rgb="FF000000"/>
      <name val="Calibri"/>
      <family val="2"/>
    </font>
    <font>
      <b/>
      <sz val="12"/>
      <color rgb="FF000000"/>
      <name val="Arial"/>
      <family val="2"/>
    </font>
    <font>
      <b/>
      <sz val="24"/>
      <color rgb="FF000000"/>
      <name val="Arial"/>
      <family val="2"/>
    </font>
    <font>
      <b/>
      <sz val="16"/>
      <color rgb="FF000000"/>
      <name val="Arial"/>
      <family val="2"/>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9" fontId="2" fillId="0" borderId="0" applyFont="0" applyFill="0" applyBorder="0" applyAlignment="0" applyProtection="0"/>
  </cellStyleXfs>
  <cellXfs count="23">
    <xf numFmtId="0" fontId="1" fillId="0" borderId="0" xfId="0" applyFont="1" applyAlignment="1">
      <alignment wrapText="1"/>
    </xf>
    <xf numFmtId="0" fontId="1" fillId="0" borderId="0" xfId="0" applyFont="1" applyAlignment="1">
      <alignment wrapText="1"/>
    </xf>
    <xf numFmtId="0" fontId="1" fillId="0" borderId="0" xfId="0" applyFont="1" applyAlignment="1">
      <alignment horizontal="center" wrapText="1"/>
    </xf>
    <xf numFmtId="0" fontId="1" fillId="0" borderId="0" xfId="0" applyFont="1" applyAlignment="1">
      <alignment horizontal="left" wrapText="1"/>
    </xf>
    <xf numFmtId="0" fontId="1" fillId="0" borderId="1" xfId="0" applyFont="1" applyBorder="1" applyAlignment="1">
      <alignment horizontal="left" wrapText="1"/>
    </xf>
    <xf numFmtId="0" fontId="3" fillId="0" borderId="1" xfId="0" applyFont="1" applyBorder="1" applyAlignment="1">
      <alignment horizontal="center" wrapText="1"/>
    </xf>
    <xf numFmtId="0" fontId="4" fillId="0" borderId="1" xfId="0" applyFont="1" applyBorder="1" applyAlignment="1">
      <alignment horizontal="center" vertical="center" wrapText="1"/>
    </xf>
    <xf numFmtId="0" fontId="5" fillId="0" borderId="0" xfId="0" applyFont="1" applyBorder="1" applyAlignment="1">
      <alignment horizontal="center" wrapText="1"/>
    </xf>
    <xf numFmtId="0" fontId="1" fillId="0" borderId="1" xfId="0" applyFont="1" applyBorder="1" applyAlignment="1">
      <alignment horizontal="center" textRotation="90" wrapText="1"/>
    </xf>
    <xf numFmtId="0" fontId="1" fillId="0" borderId="1" xfId="0" applyFont="1" applyBorder="1" applyAlignment="1">
      <alignment wrapText="1"/>
    </xf>
    <xf numFmtId="9" fontId="1" fillId="0" borderId="1" xfId="1" applyFont="1" applyBorder="1" applyAlignment="1">
      <alignment horizontal="center" wrapText="1"/>
    </xf>
    <xf numFmtId="0" fontId="1" fillId="0" borderId="0" xfId="0" applyFont="1" applyBorder="1" applyAlignment="1">
      <alignment horizontal="left" wrapText="1"/>
    </xf>
    <xf numFmtId="0" fontId="1" fillId="0" borderId="2" xfId="0" applyFont="1" applyBorder="1" applyAlignment="1">
      <alignment horizontal="left" wrapText="1"/>
    </xf>
    <xf numFmtId="0" fontId="1" fillId="0" borderId="3" xfId="0" applyFont="1" applyBorder="1" applyAlignment="1">
      <alignment horizontal="left" wrapText="1"/>
    </xf>
    <xf numFmtId="0" fontId="1" fillId="0" borderId="4" xfId="0" applyFont="1" applyBorder="1" applyAlignment="1">
      <alignment horizontal="left" wrapText="1"/>
    </xf>
    <xf numFmtId="0" fontId="1" fillId="0" borderId="5" xfId="0" applyFont="1" applyBorder="1" applyAlignment="1">
      <alignment wrapText="1"/>
    </xf>
    <xf numFmtId="0" fontId="1" fillId="0" borderId="6" xfId="0" applyFont="1" applyBorder="1" applyAlignment="1">
      <alignment horizontal="left" wrapText="1"/>
    </xf>
    <xf numFmtId="0" fontId="1" fillId="0" borderId="8" xfId="0" applyFont="1" applyBorder="1" applyAlignment="1">
      <alignment horizontal="left" wrapText="1"/>
    </xf>
    <xf numFmtId="0" fontId="1" fillId="0" borderId="9" xfId="0" applyFont="1" applyBorder="1" applyAlignment="1">
      <alignment horizontal="left" wrapText="1"/>
    </xf>
    <xf numFmtId="0" fontId="1" fillId="0" borderId="0" xfId="0" applyFont="1" applyBorder="1" applyAlignment="1">
      <alignment horizontal="left" wrapText="1"/>
    </xf>
    <xf numFmtId="0" fontId="1" fillId="0" borderId="5" xfId="0" applyFont="1" applyBorder="1" applyAlignment="1">
      <alignment horizontal="left" wrapText="1"/>
    </xf>
    <xf numFmtId="0" fontId="1" fillId="0" borderId="6" xfId="0" applyFont="1" applyBorder="1" applyAlignment="1">
      <alignment horizontal="left" wrapText="1"/>
    </xf>
    <xf numFmtId="0" fontId="1" fillId="0" borderId="7" xfId="0" applyFont="1" applyBorder="1" applyAlignment="1">
      <alignment wrapText="1"/>
    </xf>
  </cellXfs>
  <cellStyles count="2">
    <cellStyle name="Normal" xfId="0" builtinId="0"/>
    <cellStyle name="Porcentagem"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5"/>
  <sheetViews>
    <sheetView tabSelected="1" topLeftCell="A28" workbookViewId="0">
      <selection activeCell="A28" sqref="A28"/>
    </sheetView>
  </sheetViews>
  <sheetFormatPr defaultRowHeight="15" x14ac:dyDescent="0.25"/>
  <sheetData>
    <row r="1" spans="1:20" ht="252"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s="1" customFormat="1" ht="31.5" x14ac:dyDescent="0.25">
      <c r="C2" s="1" t="s">
        <v>152</v>
      </c>
      <c r="D2" s="1">
        <f>COUNTIF(D$7:D$45,"=C2")</f>
        <v>0</v>
      </c>
      <c r="E2" s="1">
        <f t="shared" ref="E2:T2" si="0">COUNTIF(E$7:E$45,"=C2")</f>
        <v>0</v>
      </c>
      <c r="F2" s="1">
        <f t="shared" si="0"/>
        <v>0</v>
      </c>
      <c r="G2" s="1">
        <f t="shared" si="0"/>
        <v>0</v>
      </c>
      <c r="H2" s="1">
        <f t="shared" si="0"/>
        <v>0</v>
      </c>
      <c r="I2" s="1">
        <f t="shared" si="0"/>
        <v>0</v>
      </c>
      <c r="J2" s="1">
        <f t="shared" si="0"/>
        <v>0</v>
      </c>
      <c r="K2" s="1">
        <f t="shared" si="0"/>
        <v>0</v>
      </c>
      <c r="L2" s="1">
        <f t="shared" si="0"/>
        <v>0</v>
      </c>
      <c r="M2" s="1">
        <f t="shared" si="0"/>
        <v>0</v>
      </c>
      <c r="N2" s="1">
        <f t="shared" si="0"/>
        <v>0</v>
      </c>
      <c r="O2" s="1">
        <f t="shared" si="0"/>
        <v>0</v>
      </c>
      <c r="P2" s="1">
        <f t="shared" si="0"/>
        <v>0</v>
      </c>
      <c r="Q2" s="1">
        <f t="shared" si="0"/>
        <v>0</v>
      </c>
      <c r="R2" s="1">
        <f t="shared" si="0"/>
        <v>0</v>
      </c>
      <c r="S2" s="1">
        <f t="shared" si="0"/>
        <v>0</v>
      </c>
      <c r="T2" s="1">
        <f t="shared" si="0"/>
        <v>0</v>
      </c>
    </row>
    <row r="3" spans="1:20" s="1" customFormat="1" ht="31.5" x14ac:dyDescent="0.25">
      <c r="C3" s="1" t="s">
        <v>30</v>
      </c>
      <c r="D3" s="1">
        <f>COUNTIF(D$7:D$45,"=Pouco Satisfeito")</f>
        <v>3</v>
      </c>
      <c r="E3" s="1">
        <f t="shared" ref="E3:T3" si="1">COUNTIF(E$7:E$45,"=Pouco Satisfeito")</f>
        <v>1</v>
      </c>
      <c r="F3" s="1">
        <f t="shared" si="1"/>
        <v>0</v>
      </c>
      <c r="G3" s="1">
        <f t="shared" si="1"/>
        <v>4</v>
      </c>
      <c r="H3" s="1">
        <f t="shared" si="1"/>
        <v>2</v>
      </c>
      <c r="I3" s="1">
        <f t="shared" si="1"/>
        <v>0</v>
      </c>
      <c r="J3" s="1">
        <f t="shared" si="1"/>
        <v>0</v>
      </c>
      <c r="K3" s="1">
        <f t="shared" si="1"/>
        <v>0</v>
      </c>
      <c r="L3" s="1">
        <f t="shared" si="1"/>
        <v>0</v>
      </c>
      <c r="M3" s="1">
        <f t="shared" si="1"/>
        <v>0</v>
      </c>
      <c r="N3" s="1">
        <f t="shared" si="1"/>
        <v>5</v>
      </c>
      <c r="O3" s="1">
        <f t="shared" si="1"/>
        <v>1</v>
      </c>
      <c r="P3" s="1">
        <f t="shared" si="1"/>
        <v>0</v>
      </c>
      <c r="Q3" s="1">
        <f t="shared" si="1"/>
        <v>0</v>
      </c>
      <c r="R3" s="1">
        <f t="shared" si="1"/>
        <v>1</v>
      </c>
      <c r="S3" s="1">
        <f t="shared" si="1"/>
        <v>3</v>
      </c>
      <c r="T3" s="1">
        <f t="shared" si="1"/>
        <v>0</v>
      </c>
    </row>
    <row r="4" spans="1:20" s="1" customFormat="1" ht="15.75" x14ac:dyDescent="0.25">
      <c r="C4" s="1" t="s">
        <v>26</v>
      </c>
      <c r="D4" s="1">
        <f>COUNTIF(D$7:D$45,"=Satisfeito")</f>
        <v>17</v>
      </c>
      <c r="E4" s="1">
        <f t="shared" ref="E4:T4" si="2">COUNTIF(E$7:E$45,"=Satisfeito")</f>
        <v>14</v>
      </c>
      <c r="F4" s="1">
        <f t="shared" si="2"/>
        <v>10</v>
      </c>
      <c r="G4" s="1">
        <f t="shared" si="2"/>
        <v>10</v>
      </c>
      <c r="H4" s="1">
        <f t="shared" si="2"/>
        <v>7</v>
      </c>
      <c r="I4" s="1">
        <f t="shared" si="2"/>
        <v>5</v>
      </c>
      <c r="J4" s="1">
        <f t="shared" si="2"/>
        <v>13</v>
      </c>
      <c r="K4" s="1">
        <f t="shared" si="2"/>
        <v>11</v>
      </c>
      <c r="L4" s="1">
        <f t="shared" si="2"/>
        <v>17</v>
      </c>
      <c r="M4" s="1">
        <f t="shared" si="2"/>
        <v>12</v>
      </c>
      <c r="N4" s="1">
        <f t="shared" si="2"/>
        <v>12</v>
      </c>
      <c r="O4" s="1">
        <f t="shared" si="2"/>
        <v>6</v>
      </c>
      <c r="P4" s="1">
        <f t="shared" si="2"/>
        <v>8</v>
      </c>
      <c r="Q4" s="1">
        <f t="shared" si="2"/>
        <v>7</v>
      </c>
      <c r="R4" s="1">
        <f t="shared" si="2"/>
        <v>12</v>
      </c>
      <c r="S4" s="1">
        <f t="shared" si="2"/>
        <v>12</v>
      </c>
      <c r="T4" s="1">
        <f t="shared" si="2"/>
        <v>13</v>
      </c>
    </row>
    <row r="5" spans="1:20" s="1" customFormat="1" ht="31.5" x14ac:dyDescent="0.25">
      <c r="C5" s="1" t="s">
        <v>24</v>
      </c>
      <c r="D5" s="1">
        <f>COUNTIF(D$7:D$45,"=Muito Satisfeito")</f>
        <v>15</v>
      </c>
      <c r="E5" s="1">
        <f t="shared" ref="E5:T5" si="3">COUNTIF(E$7:E$45,"=Muito Satisfeito")</f>
        <v>16</v>
      </c>
      <c r="F5" s="1">
        <f t="shared" si="3"/>
        <v>17</v>
      </c>
      <c r="G5" s="1">
        <f t="shared" si="3"/>
        <v>16</v>
      </c>
      <c r="H5" s="1">
        <f t="shared" si="3"/>
        <v>16</v>
      </c>
      <c r="I5" s="1">
        <f t="shared" si="3"/>
        <v>9</v>
      </c>
      <c r="J5" s="1">
        <f t="shared" si="3"/>
        <v>12</v>
      </c>
      <c r="K5" s="1">
        <f t="shared" si="3"/>
        <v>11</v>
      </c>
      <c r="L5" s="1">
        <f t="shared" si="3"/>
        <v>12</v>
      </c>
      <c r="M5" s="1">
        <f t="shared" si="3"/>
        <v>15</v>
      </c>
      <c r="N5" s="1">
        <f t="shared" si="3"/>
        <v>13</v>
      </c>
      <c r="O5" s="1">
        <f t="shared" si="3"/>
        <v>17</v>
      </c>
      <c r="P5" s="1">
        <f t="shared" si="3"/>
        <v>22</v>
      </c>
      <c r="Q5" s="1">
        <f t="shared" si="3"/>
        <v>12</v>
      </c>
      <c r="R5" s="1">
        <f t="shared" si="3"/>
        <v>15</v>
      </c>
      <c r="S5" s="1">
        <f t="shared" si="3"/>
        <v>14</v>
      </c>
      <c r="T5" s="1">
        <f t="shared" si="3"/>
        <v>17</v>
      </c>
    </row>
    <row r="6" spans="1:20" s="1" customFormat="1" ht="47.25" x14ac:dyDescent="0.25">
      <c r="C6" s="1" t="s">
        <v>25</v>
      </c>
      <c r="D6" s="1">
        <f>COUNTIF(D$7:D$45,"=Extremamente Satisfeito")</f>
        <v>4</v>
      </c>
      <c r="E6" s="1">
        <f t="shared" ref="E6:T6" si="4">COUNTIF(E$7:E$45,"=Extremamente Satisfeito")</f>
        <v>8</v>
      </c>
      <c r="F6" s="1">
        <f t="shared" si="4"/>
        <v>12</v>
      </c>
      <c r="G6" s="1">
        <f t="shared" si="4"/>
        <v>9</v>
      </c>
      <c r="H6" s="1">
        <f t="shared" si="4"/>
        <v>14</v>
      </c>
      <c r="I6" s="1">
        <f t="shared" si="4"/>
        <v>25</v>
      </c>
      <c r="J6" s="1">
        <f t="shared" si="4"/>
        <v>14</v>
      </c>
      <c r="K6" s="1">
        <f t="shared" si="4"/>
        <v>17</v>
      </c>
      <c r="L6" s="1">
        <f t="shared" si="4"/>
        <v>10</v>
      </c>
      <c r="M6" s="1">
        <f t="shared" si="4"/>
        <v>12</v>
      </c>
      <c r="N6" s="1">
        <f t="shared" si="4"/>
        <v>9</v>
      </c>
      <c r="O6" s="1">
        <f t="shared" si="4"/>
        <v>15</v>
      </c>
      <c r="P6" s="1">
        <f t="shared" si="4"/>
        <v>9</v>
      </c>
      <c r="Q6" s="1">
        <f t="shared" si="4"/>
        <v>20</v>
      </c>
      <c r="R6" s="1">
        <f t="shared" si="4"/>
        <v>11</v>
      </c>
      <c r="S6" s="1">
        <f t="shared" si="4"/>
        <v>10</v>
      </c>
      <c r="T6" s="1">
        <f t="shared" si="4"/>
        <v>9</v>
      </c>
    </row>
    <row r="7" spans="1:20" ht="63" x14ac:dyDescent="0.25">
      <c r="A7" t="s">
        <v>21</v>
      </c>
      <c r="B7" t="s">
        <v>22</v>
      </c>
      <c r="C7" t="s">
        <v>23</v>
      </c>
      <c r="D7" t="s">
        <v>24</v>
      </c>
      <c r="E7" t="s">
        <v>24</v>
      </c>
      <c r="F7" t="s">
        <v>24</v>
      </c>
      <c r="G7" t="s">
        <v>24</v>
      </c>
      <c r="H7" t="s">
        <v>25</v>
      </c>
      <c r="I7" t="s">
        <v>25</v>
      </c>
      <c r="J7" t="s">
        <v>24</v>
      </c>
      <c r="K7" t="s">
        <v>24</v>
      </c>
      <c r="L7" t="s">
        <v>24</v>
      </c>
      <c r="M7" t="s">
        <v>24</v>
      </c>
      <c r="N7" t="s">
        <v>24</v>
      </c>
      <c r="O7" t="s">
        <v>24</v>
      </c>
      <c r="P7" t="s">
        <v>24</v>
      </c>
      <c r="Q7" t="s">
        <v>24</v>
      </c>
      <c r="R7" t="s">
        <v>24</v>
      </c>
      <c r="S7" t="s">
        <v>26</v>
      </c>
      <c r="T7" t="s">
        <v>24</v>
      </c>
    </row>
    <row r="8" spans="1:20" ht="47.25" x14ac:dyDescent="0.25">
      <c r="A8" t="s">
        <v>27</v>
      </c>
      <c r="B8" t="s">
        <v>28</v>
      </c>
      <c r="C8" t="s">
        <v>29</v>
      </c>
      <c r="D8" t="s">
        <v>26</v>
      </c>
      <c r="E8" t="s">
        <v>24</v>
      </c>
      <c r="F8" t="s">
        <v>24</v>
      </c>
      <c r="G8" t="s">
        <v>30</v>
      </c>
      <c r="H8" t="s">
        <v>26</v>
      </c>
      <c r="I8" t="s">
        <v>26</v>
      </c>
      <c r="J8" t="s">
        <v>26</v>
      </c>
      <c r="K8" t="s">
        <v>26</v>
      </c>
      <c r="L8" t="s">
        <v>26</v>
      </c>
      <c r="M8" t="s">
        <v>26</v>
      </c>
      <c r="N8" t="s">
        <v>26</v>
      </c>
      <c r="O8" t="s">
        <v>26</v>
      </c>
      <c r="P8" t="s">
        <v>26</v>
      </c>
      <c r="Q8" t="s">
        <v>26</v>
      </c>
      <c r="R8" t="s">
        <v>26</v>
      </c>
      <c r="S8" t="s">
        <v>30</v>
      </c>
      <c r="T8" t="s">
        <v>26</v>
      </c>
    </row>
    <row r="9" spans="1:20" ht="63" x14ac:dyDescent="0.25">
      <c r="A9" t="s">
        <v>31</v>
      </c>
      <c r="B9" t="s">
        <v>32</v>
      </c>
      <c r="C9" t="s">
        <v>33</v>
      </c>
      <c r="D9" t="s">
        <v>24</v>
      </c>
      <c r="E9" t="s">
        <v>24</v>
      </c>
      <c r="F9" t="s">
        <v>24</v>
      </c>
      <c r="G9" t="s">
        <v>24</v>
      </c>
      <c r="H9" t="s">
        <v>24</v>
      </c>
      <c r="I9" t="s">
        <v>24</v>
      </c>
      <c r="J9" t="s">
        <v>24</v>
      </c>
      <c r="K9" t="s">
        <v>24</v>
      </c>
      <c r="L9" t="s">
        <v>24</v>
      </c>
      <c r="M9" t="s">
        <v>24</v>
      </c>
      <c r="N9" t="s">
        <v>24</v>
      </c>
      <c r="O9" t="s">
        <v>24</v>
      </c>
      <c r="P9" t="s">
        <v>24</v>
      </c>
      <c r="Q9" t="s">
        <v>24</v>
      </c>
      <c r="R9" t="s">
        <v>24</v>
      </c>
      <c r="S9" t="s">
        <v>24</v>
      </c>
      <c r="T9" t="s">
        <v>24</v>
      </c>
    </row>
    <row r="10" spans="1:20" ht="63" x14ac:dyDescent="0.25">
      <c r="A10" t="s">
        <v>34</v>
      </c>
      <c r="B10" t="s">
        <v>35</v>
      </c>
      <c r="C10" t="s">
        <v>36</v>
      </c>
      <c r="D10" t="s">
        <v>30</v>
      </c>
      <c r="E10" t="s">
        <v>26</v>
      </c>
      <c r="F10" t="s">
        <v>26</v>
      </c>
      <c r="G10" t="s">
        <v>26</v>
      </c>
      <c r="H10" t="s">
        <v>24</v>
      </c>
      <c r="I10" t="s">
        <v>24</v>
      </c>
      <c r="J10" t="s">
        <v>25</v>
      </c>
      <c r="K10" t="s">
        <v>25</v>
      </c>
      <c r="L10" t="s">
        <v>25</v>
      </c>
      <c r="M10" t="s">
        <v>25</v>
      </c>
      <c r="N10" t="s">
        <v>25</v>
      </c>
      <c r="O10" t="s">
        <v>24</v>
      </c>
      <c r="P10" t="s">
        <v>25</v>
      </c>
      <c r="Q10" t="s">
        <v>24</v>
      </c>
      <c r="R10" t="s">
        <v>24</v>
      </c>
      <c r="S10" t="s">
        <v>24</v>
      </c>
      <c r="T10" t="s">
        <v>24</v>
      </c>
    </row>
    <row r="11" spans="1:20" ht="47.25" x14ac:dyDescent="0.25">
      <c r="A11" t="s">
        <v>37</v>
      </c>
      <c r="B11" t="s">
        <v>38</v>
      </c>
      <c r="C11" t="s">
        <v>39</v>
      </c>
      <c r="D11" t="s">
        <v>24</v>
      </c>
      <c r="E11" t="s">
        <v>24</v>
      </c>
      <c r="F11" t="s">
        <v>24</v>
      </c>
      <c r="G11" t="s">
        <v>25</v>
      </c>
      <c r="H11" t="s">
        <v>25</v>
      </c>
      <c r="I11" t="s">
        <v>24</v>
      </c>
      <c r="J11" t="s">
        <v>25</v>
      </c>
      <c r="K11" t="s">
        <v>25</v>
      </c>
      <c r="L11" t="s">
        <v>25</v>
      </c>
      <c r="M11" t="s">
        <v>24</v>
      </c>
      <c r="N11" t="s">
        <v>24</v>
      </c>
      <c r="O11" t="s">
        <v>24</v>
      </c>
      <c r="P11" t="s">
        <v>24</v>
      </c>
      <c r="Q11" t="s">
        <v>24</v>
      </c>
      <c r="R11" t="s">
        <v>24</v>
      </c>
      <c r="S11" t="s">
        <v>24</v>
      </c>
      <c r="T11" t="s">
        <v>24</v>
      </c>
    </row>
    <row r="12" spans="1:20" ht="63" x14ac:dyDescent="0.25">
      <c r="A12" t="s">
        <v>40</v>
      </c>
      <c r="B12" t="s">
        <v>41</v>
      </c>
      <c r="C12" t="s">
        <v>42</v>
      </c>
      <c r="D12" t="s">
        <v>26</v>
      </c>
      <c r="E12" t="s">
        <v>30</v>
      </c>
      <c r="F12" t="s">
        <v>26</v>
      </c>
      <c r="G12" t="s">
        <v>26</v>
      </c>
      <c r="H12" t="s">
        <v>26</v>
      </c>
      <c r="I12" t="s">
        <v>26</v>
      </c>
      <c r="J12" t="s">
        <v>26</v>
      </c>
      <c r="K12" t="s">
        <v>26</v>
      </c>
      <c r="L12" t="s">
        <v>26</v>
      </c>
      <c r="M12" t="s">
        <v>26</v>
      </c>
      <c r="N12" t="s">
        <v>26</v>
      </c>
      <c r="O12" t="s">
        <v>30</v>
      </c>
      <c r="P12" t="s">
        <v>26</v>
      </c>
      <c r="Q12" t="s">
        <v>26</v>
      </c>
      <c r="R12" t="s">
        <v>26</v>
      </c>
      <c r="S12" t="s">
        <v>26</v>
      </c>
      <c r="T12" t="s">
        <v>26</v>
      </c>
    </row>
    <row r="13" spans="1:20" ht="63" x14ac:dyDescent="0.25">
      <c r="A13" t="s">
        <v>43</v>
      </c>
      <c r="B13" t="s">
        <v>44</v>
      </c>
      <c r="C13" t="s">
        <v>45</v>
      </c>
      <c r="D13" t="s">
        <v>24</v>
      </c>
      <c r="E13" t="s">
        <v>25</v>
      </c>
      <c r="F13" t="s">
        <v>25</v>
      </c>
      <c r="G13" t="s">
        <v>25</v>
      </c>
      <c r="H13" t="s">
        <v>24</v>
      </c>
      <c r="I13" t="s">
        <v>25</v>
      </c>
      <c r="J13" t="s">
        <v>25</v>
      </c>
      <c r="K13" t="s">
        <v>25</v>
      </c>
      <c r="L13" t="s">
        <v>24</v>
      </c>
      <c r="M13" t="s">
        <v>25</v>
      </c>
      <c r="N13" t="s">
        <v>24</v>
      </c>
      <c r="O13" t="s">
        <v>24</v>
      </c>
      <c r="P13" t="s">
        <v>24</v>
      </c>
      <c r="Q13" t="s">
        <v>25</v>
      </c>
      <c r="R13" t="s">
        <v>25</v>
      </c>
      <c r="S13" t="s">
        <v>24</v>
      </c>
      <c r="T13" t="s">
        <v>25</v>
      </c>
    </row>
    <row r="14" spans="1:20" ht="47.25" x14ac:dyDescent="0.25">
      <c r="A14" t="s">
        <v>46</v>
      </c>
      <c r="B14" t="s">
        <v>47</v>
      </c>
      <c r="C14" t="s">
        <v>48</v>
      </c>
      <c r="D14" t="s">
        <v>25</v>
      </c>
      <c r="E14" t="s">
        <v>25</v>
      </c>
      <c r="F14" t="s">
        <v>25</v>
      </c>
      <c r="G14" t="s">
        <v>25</v>
      </c>
      <c r="H14" t="s">
        <v>25</v>
      </c>
      <c r="I14" t="s">
        <v>25</v>
      </c>
      <c r="J14" t="s">
        <v>25</v>
      </c>
      <c r="K14" t="s">
        <v>25</v>
      </c>
      <c r="L14" t="s">
        <v>25</v>
      </c>
      <c r="M14" t="s">
        <v>25</v>
      </c>
      <c r="N14" t="s">
        <v>25</v>
      </c>
      <c r="O14" t="s">
        <v>25</v>
      </c>
      <c r="P14" t="s">
        <v>25</v>
      </c>
      <c r="Q14" t="s">
        <v>25</v>
      </c>
      <c r="R14" t="s">
        <v>25</v>
      </c>
      <c r="S14" t="s">
        <v>25</v>
      </c>
      <c r="T14" t="s">
        <v>25</v>
      </c>
    </row>
    <row r="15" spans="1:20" ht="47.25" x14ac:dyDescent="0.25">
      <c r="A15" t="s">
        <v>50</v>
      </c>
      <c r="B15" t="s">
        <v>51</v>
      </c>
      <c r="C15" t="s">
        <v>52</v>
      </c>
      <c r="D15" t="s">
        <v>26</v>
      </c>
      <c r="E15" t="s">
        <v>26</v>
      </c>
      <c r="F15" t="s">
        <v>24</v>
      </c>
      <c r="G15" t="s">
        <v>26</v>
      </c>
      <c r="H15" t="s">
        <v>26</v>
      </c>
      <c r="I15" t="s">
        <v>24</v>
      </c>
      <c r="J15" t="s">
        <v>24</v>
      </c>
      <c r="K15" t="s">
        <v>26</v>
      </c>
      <c r="L15" t="s">
        <v>26</v>
      </c>
      <c r="M15" t="s">
        <v>26</v>
      </c>
      <c r="N15" t="s">
        <v>26</v>
      </c>
      <c r="O15" t="s">
        <v>26</v>
      </c>
      <c r="P15" t="s">
        <v>26</v>
      </c>
      <c r="Q15" t="s">
        <v>26</v>
      </c>
      <c r="R15" t="s">
        <v>26</v>
      </c>
      <c r="S15" t="s">
        <v>26</v>
      </c>
      <c r="T15" t="s">
        <v>26</v>
      </c>
    </row>
    <row r="16" spans="1:20" ht="63" x14ac:dyDescent="0.25">
      <c r="A16" t="s">
        <v>53</v>
      </c>
      <c r="B16" t="s">
        <v>54</v>
      </c>
      <c r="C16" t="s">
        <v>55</v>
      </c>
      <c r="D16" t="s">
        <v>25</v>
      </c>
      <c r="E16" t="s">
        <v>25</v>
      </c>
      <c r="F16" t="s">
        <v>24</v>
      </c>
      <c r="G16" t="s">
        <v>25</v>
      </c>
      <c r="H16" t="s">
        <v>25</v>
      </c>
      <c r="I16" t="s">
        <v>25</v>
      </c>
      <c r="J16" t="s">
        <v>25</v>
      </c>
      <c r="K16" t="s">
        <v>25</v>
      </c>
      <c r="L16" t="s">
        <v>25</v>
      </c>
      <c r="M16" t="s">
        <v>25</v>
      </c>
      <c r="N16" t="s">
        <v>25</v>
      </c>
      <c r="O16" t="s">
        <v>25</v>
      </c>
      <c r="P16" t="s">
        <v>25</v>
      </c>
      <c r="Q16" t="s">
        <v>25</v>
      </c>
      <c r="R16" t="s">
        <v>25</v>
      </c>
      <c r="S16" t="s">
        <v>25</v>
      </c>
      <c r="T16" t="s">
        <v>25</v>
      </c>
    </row>
    <row r="17" spans="1:20" ht="63" x14ac:dyDescent="0.25">
      <c r="A17" t="s">
        <v>56</v>
      </c>
      <c r="B17" t="s">
        <v>57</v>
      </c>
      <c r="C17" t="s">
        <v>58</v>
      </c>
      <c r="D17" t="s">
        <v>24</v>
      </c>
      <c r="E17" t="s">
        <v>26</v>
      </c>
      <c r="F17" t="s">
        <v>25</v>
      </c>
      <c r="G17" t="s">
        <v>25</v>
      </c>
      <c r="H17" t="s">
        <v>25</v>
      </c>
      <c r="I17" t="s">
        <v>25</v>
      </c>
      <c r="J17" t="s">
        <v>25</v>
      </c>
      <c r="K17" t="s">
        <v>25</v>
      </c>
      <c r="L17" t="s">
        <v>25</v>
      </c>
      <c r="M17" t="s">
        <v>25</v>
      </c>
      <c r="N17" t="s">
        <v>25</v>
      </c>
      <c r="O17" t="s">
        <v>25</v>
      </c>
      <c r="P17" t="s">
        <v>25</v>
      </c>
      <c r="Q17" t="s">
        <v>25</v>
      </c>
      <c r="R17" t="s">
        <v>25</v>
      </c>
      <c r="S17" t="s">
        <v>25</v>
      </c>
      <c r="T17" t="s">
        <v>25</v>
      </c>
    </row>
    <row r="18" spans="1:20" ht="63" x14ac:dyDescent="0.25">
      <c r="A18" s="1" t="s">
        <v>59</v>
      </c>
      <c r="B18" s="1" t="s">
        <v>60</v>
      </c>
      <c r="C18" s="1" t="s">
        <v>61</v>
      </c>
      <c r="D18" s="1" t="s">
        <v>24</v>
      </c>
      <c r="E18" s="1" t="s">
        <v>25</v>
      </c>
      <c r="F18" s="1" t="s">
        <v>25</v>
      </c>
      <c r="G18" s="1" t="s">
        <v>26</v>
      </c>
      <c r="H18" s="1" t="s">
        <v>24</v>
      </c>
      <c r="I18" s="1" t="s">
        <v>25</v>
      </c>
      <c r="J18" s="1" t="s">
        <v>24</v>
      </c>
      <c r="K18" s="1" t="s">
        <v>25</v>
      </c>
      <c r="L18" s="1" t="s">
        <v>25</v>
      </c>
      <c r="M18" s="1" t="s">
        <v>24</v>
      </c>
      <c r="N18" s="1" t="s">
        <v>24</v>
      </c>
      <c r="O18" s="1" t="s">
        <v>24</v>
      </c>
      <c r="P18" s="1" t="s">
        <v>24</v>
      </c>
      <c r="Q18" s="1" t="s">
        <v>24</v>
      </c>
      <c r="R18" s="1" t="s">
        <v>24</v>
      </c>
      <c r="S18" s="1" t="s">
        <v>24</v>
      </c>
      <c r="T18" s="1" t="s">
        <v>24</v>
      </c>
    </row>
    <row r="19" spans="1:20" ht="47.25" x14ac:dyDescent="0.25">
      <c r="A19" s="1" t="s">
        <v>63</v>
      </c>
      <c r="B19" s="1" t="s">
        <v>64</v>
      </c>
      <c r="C19" s="1" t="s">
        <v>65</v>
      </c>
      <c r="D19" s="1" t="s">
        <v>24</v>
      </c>
      <c r="E19" s="1" t="s">
        <v>25</v>
      </c>
      <c r="F19" s="1" t="s">
        <v>25</v>
      </c>
      <c r="G19" s="1" t="s">
        <v>24</v>
      </c>
      <c r="H19" s="1" t="s">
        <v>26</v>
      </c>
      <c r="I19" s="1" t="s">
        <v>25</v>
      </c>
      <c r="J19" s="1" t="s">
        <v>25</v>
      </c>
      <c r="K19" s="1" t="s">
        <v>24</v>
      </c>
      <c r="L19" s="1" t="s">
        <v>26</v>
      </c>
      <c r="M19" s="1" t="s">
        <v>24</v>
      </c>
      <c r="N19" s="1" t="s">
        <v>24</v>
      </c>
      <c r="O19" s="1" t="s">
        <v>24</v>
      </c>
      <c r="P19" s="1" t="s">
        <v>24</v>
      </c>
      <c r="Q19" s="1" t="s">
        <v>25</v>
      </c>
      <c r="R19" s="1" t="s">
        <v>24</v>
      </c>
      <c r="S19" s="1" t="s">
        <v>24</v>
      </c>
      <c r="T19" s="1" t="s">
        <v>24</v>
      </c>
    </row>
    <row r="20" spans="1:20" ht="63" x14ac:dyDescent="0.25">
      <c r="A20" s="1" t="s">
        <v>66</v>
      </c>
      <c r="B20" s="1" t="s">
        <v>67</v>
      </c>
      <c r="C20" s="1" t="s">
        <v>68</v>
      </c>
      <c r="D20" s="1" t="s">
        <v>26</v>
      </c>
      <c r="E20" s="1" t="s">
        <v>26</v>
      </c>
      <c r="F20" s="1" t="s">
        <v>26</v>
      </c>
      <c r="G20" s="1" t="s">
        <v>30</v>
      </c>
      <c r="H20" s="1" t="s">
        <v>30</v>
      </c>
      <c r="I20" s="1" t="s">
        <v>24</v>
      </c>
      <c r="J20" s="1" t="s">
        <v>26</v>
      </c>
      <c r="K20" s="1" t="s">
        <v>26</v>
      </c>
      <c r="L20" s="1" t="s">
        <v>24</v>
      </c>
      <c r="M20" s="1" t="s">
        <v>26</v>
      </c>
      <c r="N20" s="1" t="s">
        <v>30</v>
      </c>
      <c r="O20" s="1" t="s">
        <v>24</v>
      </c>
      <c r="P20" s="1" t="s">
        <v>26</v>
      </c>
      <c r="Q20" s="1" t="s">
        <v>24</v>
      </c>
      <c r="R20" s="1" t="s">
        <v>26</v>
      </c>
      <c r="S20" s="1" t="s">
        <v>26</v>
      </c>
      <c r="T20" s="1" t="s">
        <v>26</v>
      </c>
    </row>
    <row r="21" spans="1:20" ht="47.25" x14ac:dyDescent="0.25">
      <c r="A21" s="1" t="s">
        <v>69</v>
      </c>
      <c r="B21" s="1" t="s">
        <v>70</v>
      </c>
      <c r="C21" s="1" t="s">
        <v>71</v>
      </c>
      <c r="D21" s="1" t="s">
        <v>24</v>
      </c>
      <c r="E21" s="1" t="s">
        <v>25</v>
      </c>
      <c r="F21" s="1" t="s">
        <v>25</v>
      </c>
      <c r="G21" s="1" t="s">
        <v>24</v>
      </c>
      <c r="H21" s="1" t="s">
        <v>25</v>
      </c>
      <c r="I21" s="1" t="s">
        <v>25</v>
      </c>
      <c r="J21" s="1" t="s">
        <v>24</v>
      </c>
      <c r="K21" s="1" t="s">
        <v>25</v>
      </c>
      <c r="L21" s="1" t="s">
        <v>24</v>
      </c>
      <c r="M21" s="1" t="s">
        <v>25</v>
      </c>
      <c r="N21" s="1" t="s">
        <v>24</v>
      </c>
      <c r="O21" s="1" t="s">
        <v>25</v>
      </c>
      <c r="P21" s="1" t="s">
        <v>24</v>
      </c>
      <c r="Q21" s="1" t="s">
        <v>25</v>
      </c>
      <c r="R21" s="1" t="s">
        <v>26</v>
      </c>
      <c r="S21" s="1" t="s">
        <v>25</v>
      </c>
      <c r="T21" s="1" t="s">
        <v>26</v>
      </c>
    </row>
    <row r="22" spans="1:20" ht="63" x14ac:dyDescent="0.25">
      <c r="A22" s="1" t="s">
        <v>72</v>
      </c>
      <c r="B22" s="1" t="s">
        <v>73</v>
      </c>
      <c r="C22" s="1" t="s">
        <v>74</v>
      </c>
      <c r="D22" s="1" t="s">
        <v>24</v>
      </c>
      <c r="E22" s="1" t="s">
        <v>24</v>
      </c>
      <c r="F22" s="1" t="s">
        <v>26</v>
      </c>
      <c r="G22" s="1" t="s">
        <v>30</v>
      </c>
      <c r="H22" s="1" t="s">
        <v>24</v>
      </c>
      <c r="I22" s="1" t="s">
        <v>25</v>
      </c>
      <c r="J22" s="1" t="s">
        <v>26</v>
      </c>
      <c r="K22" s="1" t="s">
        <v>26</v>
      </c>
      <c r="L22" s="1" t="s">
        <v>26</v>
      </c>
      <c r="M22" s="1" t="s">
        <v>26</v>
      </c>
      <c r="N22" s="1" t="s">
        <v>30</v>
      </c>
      <c r="O22" s="1" t="s">
        <v>25</v>
      </c>
      <c r="P22" s="1" t="s">
        <v>24</v>
      </c>
      <c r="Q22" s="1" t="s">
        <v>25</v>
      </c>
      <c r="R22" s="1" t="s">
        <v>24</v>
      </c>
      <c r="S22" s="1" t="s">
        <v>26</v>
      </c>
      <c r="T22" s="1" t="s">
        <v>26</v>
      </c>
    </row>
    <row r="23" spans="1:20" ht="47.25" x14ac:dyDescent="0.25">
      <c r="A23" s="1" t="s">
        <v>76</v>
      </c>
      <c r="B23" s="1" t="s">
        <v>77</v>
      </c>
      <c r="C23" s="1" t="s">
        <v>78</v>
      </c>
      <c r="D23" s="1" t="s">
        <v>24</v>
      </c>
      <c r="E23" s="1" t="s">
        <v>24</v>
      </c>
      <c r="F23" s="1" t="s">
        <v>24</v>
      </c>
      <c r="G23" s="1" t="s">
        <v>26</v>
      </c>
      <c r="H23" s="1" t="s">
        <v>26</v>
      </c>
      <c r="I23" s="1" t="s">
        <v>25</v>
      </c>
      <c r="J23" s="1" t="s">
        <v>26</v>
      </c>
      <c r="K23" s="1" t="s">
        <v>24</v>
      </c>
      <c r="L23" s="1" t="s">
        <v>26</v>
      </c>
      <c r="M23" s="1" t="s">
        <v>26</v>
      </c>
      <c r="N23" s="1" t="s">
        <v>25</v>
      </c>
      <c r="O23" s="1" t="s">
        <v>24</v>
      </c>
      <c r="P23" s="1" t="s">
        <v>24</v>
      </c>
      <c r="Q23" s="1" t="s">
        <v>25</v>
      </c>
      <c r="R23" s="1" t="s">
        <v>26</v>
      </c>
      <c r="S23" s="1" t="s">
        <v>24</v>
      </c>
      <c r="T23" s="1" t="s">
        <v>26</v>
      </c>
    </row>
    <row r="24" spans="1:20" ht="63" x14ac:dyDescent="0.25">
      <c r="A24" s="1" t="s">
        <v>79</v>
      </c>
      <c r="B24" s="1" t="s">
        <v>80</v>
      </c>
      <c r="C24" s="1" t="s">
        <v>81</v>
      </c>
      <c r="D24" s="1" t="s">
        <v>26</v>
      </c>
      <c r="E24" s="1" t="s">
        <v>26</v>
      </c>
      <c r="F24" s="1" t="s">
        <v>25</v>
      </c>
      <c r="G24" s="1" t="s">
        <v>24</v>
      </c>
      <c r="H24" s="1" t="s">
        <v>24</v>
      </c>
      <c r="I24" s="1" t="s">
        <v>25</v>
      </c>
      <c r="J24" s="1" t="s">
        <v>25</v>
      </c>
      <c r="K24" s="1" t="s">
        <v>26</v>
      </c>
      <c r="L24" s="1" t="s">
        <v>26</v>
      </c>
      <c r="M24" s="1" t="s">
        <v>26</v>
      </c>
      <c r="N24" s="1" t="s">
        <v>26</v>
      </c>
      <c r="O24" s="1" t="s">
        <v>26</v>
      </c>
      <c r="P24" s="1" t="s">
        <v>26</v>
      </c>
      <c r="Q24" s="1" t="s">
        <v>26</v>
      </c>
      <c r="R24" s="1" t="s">
        <v>26</v>
      </c>
      <c r="S24" s="1" t="s">
        <v>26</v>
      </c>
      <c r="T24" s="1" t="s">
        <v>26</v>
      </c>
    </row>
    <row r="25" spans="1:20" ht="63" x14ac:dyDescent="0.25">
      <c r="A25" s="1" t="s">
        <v>83</v>
      </c>
      <c r="B25" s="1" t="s">
        <v>84</v>
      </c>
      <c r="C25" s="1" t="s">
        <v>85</v>
      </c>
      <c r="D25" s="1" t="s">
        <v>26</v>
      </c>
      <c r="E25" s="1" t="s">
        <v>24</v>
      </c>
      <c r="F25" s="1" t="s">
        <v>24</v>
      </c>
      <c r="G25" s="1" t="s">
        <v>24</v>
      </c>
      <c r="H25" s="1" t="s">
        <v>24</v>
      </c>
      <c r="I25" s="1" t="s">
        <v>25</v>
      </c>
      <c r="J25" s="1" t="s">
        <v>25</v>
      </c>
      <c r="K25" s="1" t="s">
        <v>24</v>
      </c>
      <c r="L25" s="1" t="s">
        <v>24</v>
      </c>
      <c r="M25" s="1" t="s">
        <v>26</v>
      </c>
      <c r="N25" s="1" t="s">
        <v>26</v>
      </c>
      <c r="O25" s="1" t="s">
        <v>24</v>
      </c>
      <c r="P25" s="1" t="s">
        <v>24</v>
      </c>
      <c r="Q25" s="1" t="s">
        <v>24</v>
      </c>
      <c r="R25" s="1" t="s">
        <v>24</v>
      </c>
      <c r="S25" s="1" t="s">
        <v>24</v>
      </c>
      <c r="T25" s="1" t="s">
        <v>24</v>
      </c>
    </row>
    <row r="26" spans="1:20" ht="47.25" x14ac:dyDescent="0.25">
      <c r="A26" s="1" t="s">
        <v>87</v>
      </c>
      <c r="B26" s="1" t="s">
        <v>88</v>
      </c>
      <c r="C26" s="1" t="s">
        <v>89</v>
      </c>
      <c r="D26" s="1" t="s">
        <v>30</v>
      </c>
      <c r="E26" s="1" t="s">
        <v>26</v>
      </c>
      <c r="F26" s="1" t="s">
        <v>26</v>
      </c>
      <c r="G26" s="1" t="s">
        <v>24</v>
      </c>
      <c r="H26" s="1" t="s">
        <v>25</v>
      </c>
      <c r="I26" s="1" t="s">
        <v>25</v>
      </c>
      <c r="J26" s="1" t="s">
        <v>26</v>
      </c>
      <c r="K26" s="1" t="s">
        <v>26</v>
      </c>
      <c r="L26" s="1" t="s">
        <v>24</v>
      </c>
      <c r="M26" s="1" t="s">
        <v>25</v>
      </c>
      <c r="N26" s="1" t="s">
        <v>25</v>
      </c>
      <c r="O26" s="1" t="s">
        <v>25</v>
      </c>
      <c r="P26" s="1" t="s">
        <v>25</v>
      </c>
      <c r="Q26" s="1" t="s">
        <v>25</v>
      </c>
      <c r="R26" s="1" t="s">
        <v>25</v>
      </c>
      <c r="S26" s="1" t="s">
        <v>26</v>
      </c>
      <c r="T26" s="1" t="s">
        <v>25</v>
      </c>
    </row>
    <row r="27" spans="1:20" ht="63" x14ac:dyDescent="0.25">
      <c r="A27" s="1" t="s">
        <v>91</v>
      </c>
      <c r="B27" s="1" t="s">
        <v>92</v>
      </c>
      <c r="C27" s="1" t="s">
        <v>93</v>
      </c>
      <c r="D27" s="1" t="s">
        <v>24</v>
      </c>
      <c r="E27" s="1" t="s">
        <v>24</v>
      </c>
      <c r="F27" s="1" t="s">
        <v>24</v>
      </c>
      <c r="G27" s="1" t="s">
        <v>24</v>
      </c>
      <c r="H27" s="1" t="s">
        <v>24</v>
      </c>
      <c r="I27" s="1" t="s">
        <v>25</v>
      </c>
      <c r="J27" s="1" t="s">
        <v>24</v>
      </c>
      <c r="K27" s="1" t="s">
        <v>24</v>
      </c>
      <c r="L27" s="1" t="s">
        <v>24</v>
      </c>
      <c r="M27" s="1" t="s">
        <v>24</v>
      </c>
      <c r="N27" s="1" t="s">
        <v>24</v>
      </c>
      <c r="O27" s="1" t="s">
        <v>24</v>
      </c>
      <c r="P27" s="1" t="s">
        <v>24</v>
      </c>
      <c r="Q27" s="1" t="s">
        <v>24</v>
      </c>
      <c r="R27" s="1" t="s">
        <v>24</v>
      </c>
      <c r="S27" s="1" t="s">
        <v>24</v>
      </c>
      <c r="T27" s="1" t="s">
        <v>24</v>
      </c>
    </row>
    <row r="28" spans="1:20" ht="47.25" x14ac:dyDescent="0.25">
      <c r="A28" s="1" t="s">
        <v>94</v>
      </c>
      <c r="B28" s="1" t="s">
        <v>95</v>
      </c>
      <c r="C28" s="1" t="s">
        <v>96</v>
      </c>
      <c r="D28" s="1" t="s">
        <v>24</v>
      </c>
      <c r="E28" s="1" t="s">
        <v>24</v>
      </c>
      <c r="F28" s="1" t="s">
        <v>24</v>
      </c>
      <c r="G28" s="1" t="s">
        <v>25</v>
      </c>
      <c r="H28" s="1" t="s">
        <v>25</v>
      </c>
      <c r="I28" s="1" t="s">
        <v>24</v>
      </c>
      <c r="J28" s="1" t="s">
        <v>24</v>
      </c>
      <c r="K28" s="1" t="s">
        <v>25</v>
      </c>
      <c r="L28" s="1" t="s">
        <v>25</v>
      </c>
      <c r="M28" s="1" t="s">
        <v>24</v>
      </c>
      <c r="N28" s="1" t="s">
        <v>24</v>
      </c>
      <c r="O28" s="1" t="s">
        <v>25</v>
      </c>
      <c r="P28" s="1" t="s">
        <v>24</v>
      </c>
      <c r="Q28" s="1" t="s">
        <v>25</v>
      </c>
      <c r="R28" s="1" t="s">
        <v>25</v>
      </c>
      <c r="S28" s="1" t="s">
        <v>24</v>
      </c>
      <c r="T28" s="1" t="s">
        <v>24</v>
      </c>
    </row>
    <row r="29" spans="1:20" ht="63" x14ac:dyDescent="0.25">
      <c r="A29" s="1" t="s">
        <v>97</v>
      </c>
      <c r="B29" s="1" t="s">
        <v>98</v>
      </c>
      <c r="C29" s="1" t="s">
        <v>99</v>
      </c>
      <c r="D29" s="1" t="s">
        <v>26</v>
      </c>
      <c r="E29" s="1" t="s">
        <v>26</v>
      </c>
      <c r="F29" s="1" t="s">
        <v>26</v>
      </c>
      <c r="G29" s="1" t="s">
        <v>26</v>
      </c>
      <c r="H29" s="1" t="s">
        <v>30</v>
      </c>
      <c r="I29" s="1" t="s">
        <v>26</v>
      </c>
      <c r="J29" s="1" t="s">
        <v>26</v>
      </c>
      <c r="K29" s="1" t="s">
        <v>26</v>
      </c>
      <c r="L29" s="1" t="s">
        <v>26</v>
      </c>
      <c r="M29" s="1" t="s">
        <v>24</v>
      </c>
      <c r="N29" s="1" t="s">
        <v>30</v>
      </c>
      <c r="O29" s="1" t="s">
        <v>24</v>
      </c>
      <c r="P29" s="1" t="s">
        <v>24</v>
      </c>
      <c r="Q29" s="1" t="s">
        <v>24</v>
      </c>
      <c r="R29" s="1" t="s">
        <v>26</v>
      </c>
      <c r="S29" s="1" t="s">
        <v>26</v>
      </c>
      <c r="T29" s="1" t="s">
        <v>26</v>
      </c>
    </row>
    <row r="30" spans="1:20" ht="47.25" x14ac:dyDescent="0.25">
      <c r="A30" s="1" t="s">
        <v>101</v>
      </c>
      <c r="B30" s="1" t="s">
        <v>102</v>
      </c>
      <c r="C30" s="1" t="s">
        <v>103</v>
      </c>
      <c r="D30" s="1" t="s">
        <v>26</v>
      </c>
      <c r="E30" s="1" t="s">
        <v>24</v>
      </c>
      <c r="F30" s="1" t="s">
        <v>26</v>
      </c>
      <c r="G30" s="1" t="s">
        <v>24</v>
      </c>
      <c r="H30" s="1" t="s">
        <v>25</v>
      </c>
      <c r="I30" s="1" t="s">
        <v>24</v>
      </c>
      <c r="J30" s="1" t="s">
        <v>24</v>
      </c>
      <c r="K30" s="1" t="s">
        <v>24</v>
      </c>
      <c r="L30" s="1" t="s">
        <v>25</v>
      </c>
      <c r="M30" s="1" t="s">
        <v>24</v>
      </c>
      <c r="N30" s="1" t="s">
        <v>26</v>
      </c>
      <c r="O30" s="1" t="s">
        <v>25</v>
      </c>
      <c r="P30" s="1" t="s">
        <v>24</v>
      </c>
      <c r="Q30" s="1" t="s">
        <v>25</v>
      </c>
      <c r="R30" s="1" t="s">
        <v>25</v>
      </c>
      <c r="S30" s="1" t="s">
        <v>24</v>
      </c>
      <c r="T30" s="1" t="s">
        <v>24</v>
      </c>
    </row>
    <row r="31" spans="1:20" ht="63" x14ac:dyDescent="0.25">
      <c r="A31" s="1" t="s">
        <v>104</v>
      </c>
      <c r="B31" s="1" t="s">
        <v>105</v>
      </c>
      <c r="C31" s="1" t="s">
        <v>106</v>
      </c>
      <c r="D31" s="1" t="s">
        <v>26</v>
      </c>
      <c r="E31" s="1" t="s">
        <v>24</v>
      </c>
      <c r="F31" s="1" t="s">
        <v>24</v>
      </c>
      <c r="G31" s="1" t="s">
        <v>25</v>
      </c>
      <c r="H31" s="1" t="s">
        <v>25</v>
      </c>
      <c r="I31" s="1" t="s">
        <v>24</v>
      </c>
      <c r="J31" s="1" t="s">
        <v>25</v>
      </c>
      <c r="K31" s="1" t="s">
        <v>25</v>
      </c>
      <c r="L31" s="1" t="s">
        <v>26</v>
      </c>
      <c r="M31" s="1" t="s">
        <v>25</v>
      </c>
      <c r="N31" s="1" t="s">
        <v>26</v>
      </c>
      <c r="O31" s="1" t="s">
        <v>25</v>
      </c>
      <c r="P31" s="1" t="s">
        <v>25</v>
      </c>
      <c r="Q31" s="1" t="s">
        <v>25</v>
      </c>
      <c r="R31" s="1" t="s">
        <v>25</v>
      </c>
      <c r="S31" s="1" t="s">
        <v>26</v>
      </c>
      <c r="T31" s="1" t="s">
        <v>24</v>
      </c>
    </row>
    <row r="32" spans="1:20" ht="63" x14ac:dyDescent="0.25">
      <c r="A32" s="1" t="s">
        <v>107</v>
      </c>
      <c r="B32" s="1" t="s">
        <v>108</v>
      </c>
      <c r="C32" s="1" t="s">
        <v>109</v>
      </c>
      <c r="D32" s="1" t="s">
        <v>24</v>
      </c>
      <c r="E32" s="1" t="s">
        <v>25</v>
      </c>
      <c r="F32" s="1" t="s">
        <v>25</v>
      </c>
      <c r="G32" s="1" t="s">
        <v>24</v>
      </c>
      <c r="H32" s="1" t="s">
        <v>24</v>
      </c>
      <c r="I32" s="1" t="s">
        <v>25</v>
      </c>
      <c r="J32" s="1" t="s">
        <v>26</v>
      </c>
      <c r="K32" s="1" t="s">
        <v>26</v>
      </c>
      <c r="L32" s="1" t="s">
        <v>25</v>
      </c>
      <c r="M32" s="1" t="s">
        <v>24</v>
      </c>
      <c r="N32" s="1" t="s">
        <v>26</v>
      </c>
      <c r="O32" s="1" t="s">
        <v>24</v>
      </c>
      <c r="P32" s="1" t="s">
        <v>26</v>
      </c>
      <c r="Q32" s="1" t="s">
        <v>25</v>
      </c>
      <c r="R32" s="1" t="s">
        <v>24</v>
      </c>
      <c r="S32" s="1" t="s">
        <v>25</v>
      </c>
      <c r="T32" s="1" t="s">
        <v>24</v>
      </c>
    </row>
    <row r="33" spans="1:20" ht="63" x14ac:dyDescent="0.25">
      <c r="A33" s="1" t="s">
        <v>110</v>
      </c>
      <c r="B33" s="1" t="s">
        <v>111</v>
      </c>
      <c r="C33" s="1" t="s">
        <v>112</v>
      </c>
      <c r="D33" s="1" t="s">
        <v>24</v>
      </c>
      <c r="E33" s="1" t="s">
        <v>26</v>
      </c>
      <c r="F33" s="1" t="s">
        <v>26</v>
      </c>
      <c r="G33" s="1" t="s">
        <v>24</v>
      </c>
      <c r="H33" s="1" t="s">
        <v>25</v>
      </c>
      <c r="I33" s="1" t="s">
        <v>25</v>
      </c>
      <c r="J33" s="1" t="s">
        <v>25</v>
      </c>
      <c r="K33" s="1" t="s">
        <v>25</v>
      </c>
      <c r="L33" s="1" t="s">
        <v>24</v>
      </c>
      <c r="M33" s="1" t="s">
        <v>24</v>
      </c>
      <c r="N33" s="1" t="s">
        <v>24</v>
      </c>
      <c r="O33" s="1" t="s">
        <v>24</v>
      </c>
      <c r="P33" s="1" t="s">
        <v>24</v>
      </c>
      <c r="Q33" s="1" t="s">
        <v>25</v>
      </c>
      <c r="R33" s="1" t="s">
        <v>25</v>
      </c>
      <c r="S33" s="1" t="s">
        <v>25</v>
      </c>
      <c r="T33" s="1" t="s">
        <v>25</v>
      </c>
    </row>
    <row r="34" spans="1:20" ht="63" x14ac:dyDescent="0.25">
      <c r="A34" s="1" t="s">
        <v>113</v>
      </c>
      <c r="B34" s="1" t="s">
        <v>114</v>
      </c>
      <c r="C34" s="1" t="s">
        <v>115</v>
      </c>
      <c r="D34" s="1" t="s">
        <v>25</v>
      </c>
      <c r="E34" s="1" t="s">
        <v>25</v>
      </c>
      <c r="F34" s="1" t="s">
        <v>25</v>
      </c>
      <c r="G34" s="1" t="s">
        <v>24</v>
      </c>
      <c r="H34" s="1" t="s">
        <v>26</v>
      </c>
      <c r="I34" s="1" t="s">
        <v>26</v>
      </c>
      <c r="J34" s="1" t="s">
        <v>24</v>
      </c>
      <c r="K34" s="1" t="s">
        <v>24</v>
      </c>
      <c r="L34" s="1" t="s">
        <v>24</v>
      </c>
      <c r="M34" s="1" t="s">
        <v>24</v>
      </c>
      <c r="N34" s="1" t="s">
        <v>25</v>
      </c>
      <c r="O34" s="1" t="s">
        <v>25</v>
      </c>
      <c r="P34" s="1" t="s">
        <v>25</v>
      </c>
      <c r="Q34" s="1" t="s">
        <v>25</v>
      </c>
      <c r="R34" s="1" t="s">
        <v>24</v>
      </c>
      <c r="S34" s="1" t="s">
        <v>25</v>
      </c>
      <c r="T34" s="1" t="s">
        <v>25</v>
      </c>
    </row>
    <row r="35" spans="1:20" ht="63" x14ac:dyDescent="0.25">
      <c r="A35" s="1" t="s">
        <v>116</v>
      </c>
      <c r="B35" s="1" t="s">
        <v>117</v>
      </c>
      <c r="C35" s="1" t="s">
        <v>118</v>
      </c>
      <c r="D35" s="1" t="s">
        <v>25</v>
      </c>
      <c r="E35" s="1" t="s">
        <v>24</v>
      </c>
      <c r="F35" s="1" t="s">
        <v>25</v>
      </c>
      <c r="G35" s="1" t="s">
        <v>24</v>
      </c>
      <c r="H35" s="1" t="s">
        <v>25</v>
      </c>
      <c r="I35" s="1" t="s">
        <v>25</v>
      </c>
      <c r="J35" s="1" t="s">
        <v>26</v>
      </c>
      <c r="K35" s="1" t="s">
        <v>25</v>
      </c>
      <c r="L35" s="1" t="s">
        <v>25</v>
      </c>
      <c r="M35" s="1" t="s">
        <v>25</v>
      </c>
      <c r="N35" s="1" t="s">
        <v>25</v>
      </c>
      <c r="O35" s="1" t="s">
        <v>25</v>
      </c>
      <c r="P35" s="1" t="s">
        <v>25</v>
      </c>
      <c r="Q35" s="1" t="s">
        <v>25</v>
      </c>
      <c r="R35" s="1" t="s">
        <v>25</v>
      </c>
      <c r="S35" s="1" t="s">
        <v>25</v>
      </c>
      <c r="T35" s="1" t="s">
        <v>25</v>
      </c>
    </row>
    <row r="36" spans="1:20" ht="63" x14ac:dyDescent="0.25">
      <c r="A36" s="1" t="s">
        <v>119</v>
      </c>
      <c r="B36" s="1" t="s">
        <v>120</v>
      </c>
      <c r="C36" s="1" t="s">
        <v>121</v>
      </c>
      <c r="D36" s="1" t="s">
        <v>26</v>
      </c>
      <c r="E36" s="1" t="s">
        <v>24</v>
      </c>
      <c r="F36" s="1" t="s">
        <v>25</v>
      </c>
      <c r="G36" s="1" t="s">
        <v>25</v>
      </c>
      <c r="H36" s="1" t="s">
        <v>25</v>
      </c>
      <c r="I36" s="1" t="s">
        <v>25</v>
      </c>
      <c r="J36" s="1" t="s">
        <v>24</v>
      </c>
      <c r="K36" s="1" t="s">
        <v>25</v>
      </c>
      <c r="L36" s="1" t="s">
        <v>26</v>
      </c>
      <c r="M36" s="1" t="s">
        <v>25</v>
      </c>
      <c r="N36" s="1" t="s">
        <v>24</v>
      </c>
      <c r="O36" s="1" t="s">
        <v>25</v>
      </c>
      <c r="P36" s="1" t="s">
        <v>24</v>
      </c>
      <c r="Q36" s="1" t="s">
        <v>25</v>
      </c>
      <c r="R36" s="1" t="s">
        <v>26</v>
      </c>
      <c r="S36" s="1" t="s">
        <v>24</v>
      </c>
      <c r="T36" s="1" t="s">
        <v>25</v>
      </c>
    </row>
    <row r="37" spans="1:20" ht="63" x14ac:dyDescent="0.25">
      <c r="A37" s="1" t="s">
        <v>122</v>
      </c>
      <c r="B37" s="1" t="s">
        <v>123</v>
      </c>
      <c r="C37" s="1" t="s">
        <v>124</v>
      </c>
      <c r="D37" s="1" t="s">
        <v>26</v>
      </c>
      <c r="E37" s="1" t="s">
        <v>24</v>
      </c>
      <c r="F37" s="1" t="s">
        <v>24</v>
      </c>
      <c r="G37" s="1" t="s">
        <v>24</v>
      </c>
      <c r="H37" s="1" t="s">
        <v>24</v>
      </c>
      <c r="I37" s="1" t="s">
        <v>25</v>
      </c>
      <c r="J37" s="1" t="s">
        <v>24</v>
      </c>
      <c r="K37" s="1" t="s">
        <v>25</v>
      </c>
      <c r="L37" s="1" t="s">
        <v>24</v>
      </c>
      <c r="M37" s="1" t="s">
        <v>26</v>
      </c>
      <c r="N37" s="1" t="s">
        <v>26</v>
      </c>
      <c r="O37" s="1" t="s">
        <v>24</v>
      </c>
      <c r="P37" s="1" t="s">
        <v>24</v>
      </c>
      <c r="Q37" s="1" t="s">
        <v>24</v>
      </c>
      <c r="R37" s="1" t="s">
        <v>24</v>
      </c>
      <c r="S37" s="1" t="s">
        <v>30</v>
      </c>
      <c r="T37" s="1" t="s">
        <v>24</v>
      </c>
    </row>
    <row r="38" spans="1:20" ht="78.75" x14ac:dyDescent="0.25">
      <c r="A38" s="1" t="s">
        <v>125</v>
      </c>
      <c r="B38" s="1" t="s">
        <v>126</v>
      </c>
      <c r="C38" s="1" t="s">
        <v>127</v>
      </c>
      <c r="D38" s="1" t="s">
        <v>26</v>
      </c>
      <c r="E38" s="1" t="s">
        <v>26</v>
      </c>
      <c r="F38" s="1" t="s">
        <v>24</v>
      </c>
      <c r="G38" s="1" t="s">
        <v>24</v>
      </c>
      <c r="H38" s="1" t="s">
        <v>24</v>
      </c>
      <c r="I38" s="1" t="s">
        <v>25</v>
      </c>
      <c r="J38" s="1" t="s">
        <v>25</v>
      </c>
      <c r="K38" s="1" t="s">
        <v>25</v>
      </c>
      <c r="L38" s="1" t="s">
        <v>24</v>
      </c>
      <c r="M38" s="1" t="s">
        <v>25</v>
      </c>
      <c r="N38" s="1" t="s">
        <v>24</v>
      </c>
      <c r="O38" s="1" t="s">
        <v>25</v>
      </c>
      <c r="P38" s="1" t="s">
        <v>25</v>
      </c>
      <c r="Q38" s="1" t="s">
        <v>24</v>
      </c>
      <c r="R38" s="1" t="s">
        <v>24</v>
      </c>
      <c r="S38" s="1" t="s">
        <v>24</v>
      </c>
      <c r="T38" s="1" t="s">
        <v>24</v>
      </c>
    </row>
    <row r="39" spans="1:20" ht="63" x14ac:dyDescent="0.25">
      <c r="A39" s="1" t="s">
        <v>128</v>
      </c>
      <c r="B39" s="1" t="s">
        <v>129</v>
      </c>
      <c r="C39" s="1" t="s">
        <v>130</v>
      </c>
      <c r="D39" s="1" t="s">
        <v>26</v>
      </c>
      <c r="E39" s="1" t="s">
        <v>26</v>
      </c>
      <c r="F39" s="1" t="s">
        <v>25</v>
      </c>
      <c r="G39" s="1" t="s">
        <v>26</v>
      </c>
      <c r="H39" s="1" t="s">
        <v>24</v>
      </c>
      <c r="I39" s="1" t="s">
        <v>25</v>
      </c>
      <c r="J39" s="1" t="s">
        <v>26</v>
      </c>
      <c r="K39" s="1" t="s">
        <v>24</v>
      </c>
      <c r="L39" s="1" t="s">
        <v>26</v>
      </c>
      <c r="M39" s="1" t="s">
        <v>26</v>
      </c>
      <c r="N39" s="1" t="s">
        <v>26</v>
      </c>
      <c r="O39" s="1" t="s">
        <v>26</v>
      </c>
      <c r="P39" s="1" t="s">
        <v>24</v>
      </c>
      <c r="Q39" s="1" t="s">
        <v>26</v>
      </c>
      <c r="R39" s="1" t="s">
        <v>26</v>
      </c>
      <c r="S39" s="1" t="s">
        <v>26</v>
      </c>
      <c r="T39" s="1" t="s">
        <v>26</v>
      </c>
    </row>
    <row r="40" spans="1:20" ht="63" x14ac:dyDescent="0.25">
      <c r="A40" s="1" t="s">
        <v>132</v>
      </c>
      <c r="B40" s="1" t="s">
        <v>133</v>
      </c>
      <c r="C40" s="1" t="s">
        <v>134</v>
      </c>
      <c r="D40" s="1" t="s">
        <v>30</v>
      </c>
      <c r="E40" s="1" t="s">
        <v>26</v>
      </c>
      <c r="F40" s="1" t="s">
        <v>26</v>
      </c>
      <c r="G40" s="1" t="s">
        <v>26</v>
      </c>
      <c r="H40" s="1" t="s">
        <v>26</v>
      </c>
      <c r="I40" s="1" t="s">
        <v>26</v>
      </c>
      <c r="J40" s="1" t="s">
        <v>26</v>
      </c>
      <c r="K40" s="1" t="s">
        <v>26</v>
      </c>
      <c r="L40" s="1" t="s">
        <v>26</v>
      </c>
      <c r="M40" s="1" t="s">
        <v>26</v>
      </c>
      <c r="N40" s="1" t="s">
        <v>26</v>
      </c>
      <c r="O40" s="1" t="s">
        <v>26</v>
      </c>
      <c r="P40" s="1" t="s">
        <v>26</v>
      </c>
      <c r="Q40" s="1" t="s">
        <v>26</v>
      </c>
      <c r="R40" s="1" t="s">
        <v>26</v>
      </c>
      <c r="S40" s="1" t="s">
        <v>26</v>
      </c>
      <c r="T40" s="1" t="s">
        <v>26</v>
      </c>
    </row>
    <row r="41" spans="1:20" ht="63" x14ac:dyDescent="0.25">
      <c r="A41" s="1" t="s">
        <v>135</v>
      </c>
      <c r="B41" s="1" t="s">
        <v>136</v>
      </c>
      <c r="C41" s="1" t="s">
        <v>137</v>
      </c>
      <c r="D41" s="1" t="s">
        <v>26</v>
      </c>
      <c r="E41" s="1" t="s">
        <v>26</v>
      </c>
      <c r="F41" s="1" t="s">
        <v>24</v>
      </c>
      <c r="G41" s="1" t="s">
        <v>26</v>
      </c>
      <c r="H41" s="1" t="s">
        <v>24</v>
      </c>
      <c r="I41" s="1" t="s">
        <v>25</v>
      </c>
      <c r="J41" s="1" t="s">
        <v>25</v>
      </c>
      <c r="K41" s="1" t="s">
        <v>25</v>
      </c>
      <c r="L41" s="1" t="s">
        <v>26</v>
      </c>
      <c r="M41" s="1" t="s">
        <v>25</v>
      </c>
      <c r="N41" s="1" t="s">
        <v>24</v>
      </c>
      <c r="O41" s="1" t="s">
        <v>25</v>
      </c>
      <c r="P41" s="1" t="s">
        <v>24</v>
      </c>
      <c r="Q41" s="1" t="s">
        <v>25</v>
      </c>
      <c r="R41" s="1" t="s">
        <v>24</v>
      </c>
      <c r="S41" s="1" t="s">
        <v>25</v>
      </c>
      <c r="T41" s="1" t="s">
        <v>24</v>
      </c>
    </row>
    <row r="42" spans="1:20" ht="63" x14ac:dyDescent="0.25">
      <c r="A42" s="1" t="s">
        <v>139</v>
      </c>
      <c r="B42" s="1" t="s">
        <v>140</v>
      </c>
      <c r="C42" s="1" t="s">
        <v>141</v>
      </c>
      <c r="D42" s="1" t="s">
        <v>26</v>
      </c>
      <c r="E42" s="1" t="s">
        <v>26</v>
      </c>
      <c r="F42" s="1" t="s">
        <v>26</v>
      </c>
      <c r="G42" s="1" t="s">
        <v>30</v>
      </c>
      <c r="H42" s="1" t="s">
        <v>24</v>
      </c>
      <c r="I42" s="1" t="s">
        <v>24</v>
      </c>
      <c r="J42" s="1" t="s">
        <v>26</v>
      </c>
      <c r="K42" s="1" t="s">
        <v>26</v>
      </c>
      <c r="L42" s="1" t="s">
        <v>26</v>
      </c>
      <c r="M42" s="1" t="s">
        <v>26</v>
      </c>
      <c r="N42" s="1" t="s">
        <v>30</v>
      </c>
      <c r="O42" s="1" t="s">
        <v>26</v>
      </c>
      <c r="P42" s="1" t="s">
        <v>26</v>
      </c>
      <c r="Q42" s="1" t="s">
        <v>26</v>
      </c>
      <c r="R42" s="1" t="s">
        <v>30</v>
      </c>
      <c r="S42" s="1" t="s">
        <v>30</v>
      </c>
      <c r="T42" s="1" t="s">
        <v>26</v>
      </c>
    </row>
    <row r="43" spans="1:20" ht="63" x14ac:dyDescent="0.25">
      <c r="A43" s="1" t="s">
        <v>142</v>
      </c>
      <c r="B43" s="1" t="s">
        <v>143</v>
      </c>
      <c r="C43" s="1" t="s">
        <v>144</v>
      </c>
      <c r="D43" s="1" t="s">
        <v>24</v>
      </c>
      <c r="E43" s="1" t="s">
        <v>24</v>
      </c>
      <c r="F43" s="1" t="s">
        <v>24</v>
      </c>
      <c r="G43" s="1" t="s">
        <v>26</v>
      </c>
      <c r="H43" s="1" t="s">
        <v>24</v>
      </c>
      <c r="I43" s="1" t="s">
        <v>25</v>
      </c>
      <c r="J43" s="1" t="s">
        <v>24</v>
      </c>
      <c r="K43" s="1" t="s">
        <v>24</v>
      </c>
      <c r="L43" s="1" t="s">
        <v>26</v>
      </c>
      <c r="M43" s="1" t="s">
        <v>24</v>
      </c>
      <c r="N43" s="1" t="s">
        <v>26</v>
      </c>
      <c r="O43" s="1" t="s">
        <v>24</v>
      </c>
      <c r="P43" s="1" t="s">
        <v>24</v>
      </c>
      <c r="Q43" s="1" t="s">
        <v>24</v>
      </c>
      <c r="R43" s="1" t="s">
        <v>26</v>
      </c>
      <c r="S43" s="1" t="s">
        <v>26</v>
      </c>
      <c r="T43" s="1" t="s">
        <v>26</v>
      </c>
    </row>
    <row r="44" spans="1:20" ht="63" x14ac:dyDescent="0.25">
      <c r="A44" s="1" t="s">
        <v>145</v>
      </c>
      <c r="B44" s="1" t="s">
        <v>146</v>
      </c>
      <c r="C44" s="1" t="s">
        <v>147</v>
      </c>
      <c r="D44" s="1" t="s">
        <v>26</v>
      </c>
      <c r="E44" s="1" t="s">
        <v>26</v>
      </c>
      <c r="F44" s="1" t="s">
        <v>24</v>
      </c>
      <c r="G44" s="1" t="s">
        <v>25</v>
      </c>
      <c r="H44" s="1" t="s">
        <v>24</v>
      </c>
      <c r="I44" s="1" t="s">
        <v>25</v>
      </c>
      <c r="J44" s="1" t="s">
        <v>25</v>
      </c>
      <c r="K44" s="1" t="s">
        <v>25</v>
      </c>
      <c r="L44" s="1" t="s">
        <v>26</v>
      </c>
      <c r="M44" s="1" t="s">
        <v>24</v>
      </c>
      <c r="N44" s="1" t="s">
        <v>30</v>
      </c>
      <c r="O44" s="1" t="s">
        <v>24</v>
      </c>
      <c r="P44" s="1" t="s">
        <v>24</v>
      </c>
      <c r="Q44" s="1" t="s">
        <v>25</v>
      </c>
      <c r="R44" s="1" t="s">
        <v>24</v>
      </c>
      <c r="S44" s="1" t="s">
        <v>24</v>
      </c>
      <c r="T44" s="1" t="s">
        <v>24</v>
      </c>
    </row>
    <row r="45" spans="1:20" ht="47.25" x14ac:dyDescent="0.25">
      <c r="A45" s="1" t="s">
        <v>148</v>
      </c>
      <c r="B45" s="1" t="s">
        <v>149</v>
      </c>
      <c r="C45" s="1" t="s">
        <v>150</v>
      </c>
      <c r="D45" s="1" t="s">
        <v>26</v>
      </c>
      <c r="E45" s="1" t="s">
        <v>24</v>
      </c>
      <c r="F45" s="1" t="s">
        <v>24</v>
      </c>
      <c r="G45" s="1" t="s">
        <v>24</v>
      </c>
      <c r="H45" s="1" t="s">
        <v>25</v>
      </c>
      <c r="I45" s="1" t="s">
        <v>25</v>
      </c>
      <c r="J45" s="1" t="s">
        <v>26</v>
      </c>
      <c r="K45" s="1" t="s">
        <v>24</v>
      </c>
      <c r="L45" s="1" t="s">
        <v>26</v>
      </c>
      <c r="M45" s="1" t="s">
        <v>24</v>
      </c>
      <c r="N45" s="1" t="s">
        <v>25</v>
      </c>
      <c r="O45" s="1" t="s">
        <v>25</v>
      </c>
      <c r="P45" s="1" t="s">
        <v>24</v>
      </c>
      <c r="Q45" s="1" t="s">
        <v>25</v>
      </c>
      <c r="R45" s="1" t="s">
        <v>25</v>
      </c>
      <c r="S45" s="1" t="s">
        <v>25</v>
      </c>
      <c r="T45" s="1" t="s">
        <v>24</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42"/>
  <sheetViews>
    <sheetView topLeftCell="A21" workbookViewId="0">
      <selection activeCell="A21" sqref="A21"/>
    </sheetView>
  </sheetViews>
  <sheetFormatPr defaultRowHeight="15.75" x14ac:dyDescent="0.25"/>
  <cols>
    <col min="1" max="1" width="89.25" customWidth="1"/>
  </cols>
  <sheetData>
    <row r="3" spans="1:1" x14ac:dyDescent="0.25">
      <c r="A3" t="s">
        <v>20</v>
      </c>
    </row>
    <row r="11" spans="1:1" x14ac:dyDescent="0.25">
      <c r="A11" t="s">
        <v>49</v>
      </c>
    </row>
    <row r="15" spans="1:1" ht="110.25" x14ac:dyDescent="0.25">
      <c r="A15" s="1" t="s">
        <v>62</v>
      </c>
    </row>
    <row r="19" spans="1:1" ht="47.25" x14ac:dyDescent="0.25">
      <c r="A19" s="1" t="s">
        <v>75</v>
      </c>
    </row>
    <row r="21" spans="1:1" ht="409.5" x14ac:dyDescent="0.25">
      <c r="A21" s="1" t="s">
        <v>82</v>
      </c>
    </row>
    <row r="22" spans="1:1" ht="78.75" x14ac:dyDescent="0.25">
      <c r="A22" s="1" t="s">
        <v>86</v>
      </c>
    </row>
    <row r="23" spans="1:1" ht="63" x14ac:dyDescent="0.25">
      <c r="A23" s="1" t="s">
        <v>90</v>
      </c>
    </row>
    <row r="26" spans="1:1" ht="94.5" x14ac:dyDescent="0.25">
      <c r="A26" s="1" t="s">
        <v>100</v>
      </c>
    </row>
    <row r="36" spans="1:1" ht="47.25" x14ac:dyDescent="0.25">
      <c r="A36" s="1" t="s">
        <v>131</v>
      </c>
    </row>
    <row r="38" spans="1:1" ht="78.75" x14ac:dyDescent="0.25">
      <c r="A38" s="1" t="s">
        <v>138</v>
      </c>
    </row>
    <row r="42" spans="1:1" ht="63" x14ac:dyDescent="0.25">
      <c r="A42" s="1" t="s">
        <v>151</v>
      </c>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showGridLines="0" topLeftCell="A38" zoomScale="106" zoomScaleNormal="106" workbookViewId="0">
      <selection activeCell="H48" sqref="H48"/>
    </sheetView>
  </sheetViews>
  <sheetFormatPr defaultRowHeight="15.75" x14ac:dyDescent="0.25"/>
  <cols>
    <col min="1" max="1" width="58.625" style="1" customWidth="1"/>
    <col min="2" max="6" width="5.125" style="1" customWidth="1"/>
    <col min="7" max="16384" width="9" style="1"/>
  </cols>
  <sheetData>
    <row r="1" spans="1:6" ht="20.25" x14ac:dyDescent="0.3">
      <c r="A1" s="7" t="s">
        <v>172</v>
      </c>
      <c r="B1" s="7"/>
      <c r="C1" s="7"/>
      <c r="D1" s="7"/>
      <c r="E1" s="7"/>
      <c r="F1" s="7"/>
    </row>
    <row r="2" spans="1:6" ht="20.25" x14ac:dyDescent="0.3">
      <c r="A2" s="7" t="s">
        <v>173</v>
      </c>
      <c r="B2" s="7"/>
      <c r="C2" s="7"/>
      <c r="D2" s="7"/>
      <c r="E2" s="7"/>
      <c r="F2" s="7"/>
    </row>
    <row r="4" spans="1:6" ht="137.25" customHeight="1" x14ac:dyDescent="0.25">
      <c r="A4" s="6" t="s">
        <v>171</v>
      </c>
      <c r="B4" s="8" t="s">
        <v>152</v>
      </c>
      <c r="C4" s="8" t="s">
        <v>30</v>
      </c>
      <c r="D4" s="8" t="s">
        <v>26</v>
      </c>
      <c r="E4" s="8" t="s">
        <v>24</v>
      </c>
      <c r="F4" s="8" t="s">
        <v>25</v>
      </c>
    </row>
    <row r="5" spans="1:6" x14ac:dyDescent="0.25">
      <c r="A5" s="9" t="s">
        <v>155</v>
      </c>
      <c r="B5" s="10">
        <v>0</v>
      </c>
      <c r="C5" s="10">
        <f>3/39</f>
        <v>7.6923076923076927E-2</v>
      </c>
      <c r="D5" s="10">
        <f>17/39</f>
        <v>0.4358974358974359</v>
      </c>
      <c r="E5" s="10">
        <f>15/39</f>
        <v>0.38461538461538464</v>
      </c>
      <c r="F5" s="10">
        <f>4/39</f>
        <v>0.10256410256410256</v>
      </c>
    </row>
    <row r="6" spans="1:6" x14ac:dyDescent="0.25">
      <c r="A6" s="9" t="s">
        <v>154</v>
      </c>
      <c r="B6" s="10">
        <v>0</v>
      </c>
      <c r="C6" s="10">
        <f>1/39</f>
        <v>2.564102564102564E-2</v>
      </c>
      <c r="D6" s="10">
        <f>14/39</f>
        <v>0.35897435897435898</v>
      </c>
      <c r="E6" s="10">
        <f>16/39</f>
        <v>0.41025641025641024</v>
      </c>
      <c r="F6" s="10">
        <f>8/39</f>
        <v>0.20512820512820512</v>
      </c>
    </row>
    <row r="7" spans="1:6" x14ac:dyDescent="0.25">
      <c r="A7" s="9" t="s">
        <v>153</v>
      </c>
      <c r="B7" s="10">
        <v>0</v>
      </c>
      <c r="C7" s="10">
        <v>0</v>
      </c>
      <c r="D7" s="10">
        <f>10/39</f>
        <v>0.25641025641025639</v>
      </c>
      <c r="E7" s="10">
        <f>17/39</f>
        <v>0.4358974358974359</v>
      </c>
      <c r="F7" s="10">
        <f>12/39</f>
        <v>0.30769230769230771</v>
      </c>
    </row>
    <row r="8" spans="1:6" x14ac:dyDescent="0.25">
      <c r="A8" s="9" t="s">
        <v>156</v>
      </c>
      <c r="B8" s="10">
        <v>0</v>
      </c>
      <c r="C8" s="10">
        <f>4/39</f>
        <v>0.10256410256410256</v>
      </c>
      <c r="D8" s="10">
        <f>10/39</f>
        <v>0.25641025641025639</v>
      </c>
      <c r="E8" s="10">
        <f>16/39</f>
        <v>0.41025641025641024</v>
      </c>
      <c r="F8" s="10">
        <f>9/39</f>
        <v>0.23076923076923078</v>
      </c>
    </row>
    <row r="9" spans="1:6" x14ac:dyDescent="0.25">
      <c r="A9" s="9" t="s">
        <v>157</v>
      </c>
      <c r="B9" s="10">
        <v>0</v>
      </c>
      <c r="C9" s="10">
        <f>2/39</f>
        <v>5.128205128205128E-2</v>
      </c>
      <c r="D9" s="10">
        <f>7/39</f>
        <v>0.17948717948717949</v>
      </c>
      <c r="E9" s="10">
        <f>16/39</f>
        <v>0.41025641025641024</v>
      </c>
      <c r="F9" s="10">
        <f>14/39</f>
        <v>0.35897435897435898</v>
      </c>
    </row>
    <row r="10" spans="1:6" x14ac:dyDescent="0.25">
      <c r="A10" s="9" t="s">
        <v>158</v>
      </c>
      <c r="B10" s="10">
        <v>0</v>
      </c>
      <c r="C10" s="10">
        <v>0</v>
      </c>
      <c r="D10" s="10">
        <f>5/39</f>
        <v>0.12820512820512819</v>
      </c>
      <c r="E10" s="10">
        <f>9/39</f>
        <v>0.23076923076923078</v>
      </c>
      <c r="F10" s="10">
        <f>25/39</f>
        <v>0.64102564102564108</v>
      </c>
    </row>
    <row r="11" spans="1:6" x14ac:dyDescent="0.25">
      <c r="A11" s="9" t="s">
        <v>159</v>
      </c>
      <c r="B11" s="10">
        <v>0</v>
      </c>
      <c r="C11" s="10">
        <v>0</v>
      </c>
      <c r="D11" s="10">
        <f>13/39</f>
        <v>0.33333333333333331</v>
      </c>
      <c r="E11" s="10">
        <f>12/39</f>
        <v>0.30769230769230771</v>
      </c>
      <c r="F11" s="10">
        <f>14/39</f>
        <v>0.35897435897435898</v>
      </c>
    </row>
    <row r="12" spans="1:6" x14ac:dyDescent="0.25">
      <c r="A12" s="9" t="s">
        <v>160</v>
      </c>
      <c r="B12" s="10">
        <v>0</v>
      </c>
      <c r="C12" s="10">
        <v>0</v>
      </c>
      <c r="D12" s="10">
        <f>11/39</f>
        <v>0.28205128205128205</v>
      </c>
      <c r="E12" s="10">
        <f>11/39</f>
        <v>0.28205128205128205</v>
      </c>
      <c r="F12" s="10">
        <f>17/39</f>
        <v>0.4358974358974359</v>
      </c>
    </row>
    <row r="13" spans="1:6" x14ac:dyDescent="0.25">
      <c r="B13" s="2"/>
      <c r="C13" s="2"/>
      <c r="D13" s="2"/>
      <c r="E13" s="2"/>
      <c r="F13" s="2"/>
    </row>
    <row r="14" spans="1:6" ht="155.25" customHeight="1" x14ac:dyDescent="0.25">
      <c r="A14" s="6" t="s">
        <v>170</v>
      </c>
      <c r="B14" s="8" t="s">
        <v>152</v>
      </c>
      <c r="C14" s="8" t="s">
        <v>30</v>
      </c>
      <c r="D14" s="8" t="s">
        <v>26</v>
      </c>
      <c r="E14" s="8" t="s">
        <v>24</v>
      </c>
      <c r="F14" s="8" t="s">
        <v>25</v>
      </c>
    </row>
    <row r="15" spans="1:6" x14ac:dyDescent="0.25">
      <c r="A15" s="9" t="s">
        <v>161</v>
      </c>
      <c r="B15" s="10">
        <v>0</v>
      </c>
      <c r="C15" s="10">
        <v>0</v>
      </c>
      <c r="D15" s="10">
        <f>17/39</f>
        <v>0.4358974358974359</v>
      </c>
      <c r="E15" s="10">
        <f>12/39</f>
        <v>0.30769230769230771</v>
      </c>
      <c r="F15" s="10">
        <f>10/39</f>
        <v>0.25641025641025639</v>
      </c>
    </row>
    <row r="16" spans="1:6" x14ac:dyDescent="0.25">
      <c r="A16" s="9" t="s">
        <v>162</v>
      </c>
      <c r="B16" s="10">
        <v>0</v>
      </c>
      <c r="C16" s="10">
        <v>0</v>
      </c>
      <c r="D16" s="10">
        <f>12/39</f>
        <v>0.30769230769230771</v>
      </c>
      <c r="E16" s="10">
        <f>15/39</f>
        <v>0.38461538461538464</v>
      </c>
      <c r="F16" s="10">
        <f>12/39</f>
        <v>0.30769230769230771</v>
      </c>
    </row>
    <row r="17" spans="1:6" ht="31.5" x14ac:dyDescent="0.25">
      <c r="A17" s="9" t="s">
        <v>163</v>
      </c>
      <c r="B17" s="10">
        <v>0</v>
      </c>
      <c r="C17" s="10">
        <f>5/39</f>
        <v>0.12820512820512819</v>
      </c>
      <c r="D17" s="10">
        <f>12/39</f>
        <v>0.30769230769230771</v>
      </c>
      <c r="E17" s="10">
        <f>13/39</f>
        <v>0.33333333333333331</v>
      </c>
      <c r="F17" s="10">
        <f>9/39</f>
        <v>0.23076923076923078</v>
      </c>
    </row>
    <row r="18" spans="1:6" x14ac:dyDescent="0.25">
      <c r="A18" s="9" t="s">
        <v>164</v>
      </c>
      <c r="B18" s="10">
        <v>0</v>
      </c>
      <c r="C18" s="10">
        <f>1/39</f>
        <v>2.564102564102564E-2</v>
      </c>
      <c r="D18" s="10">
        <f>6/39</f>
        <v>0.15384615384615385</v>
      </c>
      <c r="E18" s="10">
        <f>17/39</f>
        <v>0.4358974358974359</v>
      </c>
      <c r="F18" s="10">
        <f>15/39</f>
        <v>0.38461538461538464</v>
      </c>
    </row>
    <row r="19" spans="1:6" x14ac:dyDescent="0.25">
      <c r="A19" s="9" t="s">
        <v>165</v>
      </c>
      <c r="B19" s="10">
        <v>0</v>
      </c>
      <c r="C19" s="10">
        <v>0</v>
      </c>
      <c r="D19" s="10">
        <f>8/39</f>
        <v>0.20512820512820512</v>
      </c>
      <c r="E19" s="10">
        <f>22/39</f>
        <v>0.5641025641025641</v>
      </c>
      <c r="F19" s="10">
        <f>9/39</f>
        <v>0.23076923076923078</v>
      </c>
    </row>
    <row r="20" spans="1:6" x14ac:dyDescent="0.25">
      <c r="A20" s="9" t="s">
        <v>166</v>
      </c>
      <c r="B20" s="10">
        <v>0</v>
      </c>
      <c r="C20" s="10">
        <v>0</v>
      </c>
      <c r="D20" s="10">
        <f>7/39</f>
        <v>0.17948717948717949</v>
      </c>
      <c r="E20" s="10">
        <f>12/39</f>
        <v>0.30769230769230771</v>
      </c>
      <c r="F20" s="10">
        <f>20/39</f>
        <v>0.51282051282051277</v>
      </c>
    </row>
    <row r="21" spans="1:6" ht="31.5" x14ac:dyDescent="0.25">
      <c r="A21" s="9" t="s">
        <v>167</v>
      </c>
      <c r="B21" s="10">
        <v>0</v>
      </c>
      <c r="C21" s="10">
        <f>1/39</f>
        <v>2.564102564102564E-2</v>
      </c>
      <c r="D21" s="10">
        <f>12/39</f>
        <v>0.30769230769230771</v>
      </c>
      <c r="E21" s="10">
        <f>15/39</f>
        <v>0.38461538461538464</v>
      </c>
      <c r="F21" s="10">
        <f>11/39</f>
        <v>0.28205128205128205</v>
      </c>
    </row>
    <row r="22" spans="1:6" ht="31.5" x14ac:dyDescent="0.25">
      <c r="A22" s="9" t="s">
        <v>168</v>
      </c>
      <c r="B22" s="10">
        <v>0</v>
      </c>
      <c r="C22" s="10">
        <f>3/39</f>
        <v>7.6923076923076927E-2</v>
      </c>
      <c r="D22" s="10">
        <f>12/39</f>
        <v>0.30769230769230771</v>
      </c>
      <c r="E22" s="10">
        <f>14/39</f>
        <v>0.35897435897435898</v>
      </c>
      <c r="F22" s="10">
        <f>10/39</f>
        <v>0.25641025641025639</v>
      </c>
    </row>
    <row r="23" spans="1:6" ht="31.5" x14ac:dyDescent="0.25">
      <c r="A23" s="9" t="s">
        <v>169</v>
      </c>
      <c r="B23" s="10">
        <v>0</v>
      </c>
      <c r="C23" s="10">
        <v>0</v>
      </c>
      <c r="D23" s="10">
        <f>13/39</f>
        <v>0.33333333333333331</v>
      </c>
      <c r="E23" s="10">
        <f>17/39</f>
        <v>0.4358974358974359</v>
      </c>
      <c r="F23" s="10">
        <f>9/39</f>
        <v>0.23076923076923078</v>
      </c>
    </row>
    <row r="26" spans="1:6" x14ac:dyDescent="0.25">
      <c r="A26" s="5" t="s">
        <v>20</v>
      </c>
      <c r="B26" s="5"/>
      <c r="C26" s="5"/>
      <c r="D26" s="5"/>
      <c r="E26" s="5"/>
      <c r="F26" s="5"/>
    </row>
    <row r="28" spans="1:6" x14ac:dyDescent="0.25">
      <c r="A28" s="4" t="s">
        <v>49</v>
      </c>
      <c r="B28" s="4"/>
      <c r="C28" s="4"/>
      <c r="D28" s="4"/>
      <c r="E28" s="4"/>
      <c r="F28" s="4"/>
    </row>
    <row r="30" spans="1:6" ht="92.25" customHeight="1" x14ac:dyDescent="0.25">
      <c r="A30" s="4" t="s">
        <v>62</v>
      </c>
      <c r="B30" s="4"/>
      <c r="C30" s="4"/>
      <c r="D30" s="4"/>
      <c r="E30" s="4"/>
      <c r="F30" s="4"/>
    </row>
    <row r="32" spans="1:6" ht="64.5" customHeight="1" x14ac:dyDescent="0.25">
      <c r="A32" s="4" t="s">
        <v>75</v>
      </c>
      <c r="B32" s="4"/>
      <c r="C32" s="4"/>
      <c r="D32" s="4"/>
      <c r="E32" s="4"/>
      <c r="F32" s="4"/>
    </row>
    <row r="33" spans="1:6" ht="13.5" customHeight="1" x14ac:dyDescent="0.25"/>
    <row r="34" spans="1:6" ht="378" customHeight="1" x14ac:dyDescent="0.25">
      <c r="A34" s="13" t="s">
        <v>181</v>
      </c>
      <c r="B34" s="12"/>
      <c r="C34" s="12"/>
      <c r="D34" s="12"/>
      <c r="E34" s="12"/>
      <c r="F34" s="14"/>
    </row>
    <row r="35" spans="1:6" ht="67.5" customHeight="1" x14ac:dyDescent="0.25">
      <c r="A35" s="20" t="s">
        <v>174</v>
      </c>
      <c r="B35" s="19"/>
      <c r="C35" s="19"/>
      <c r="D35" s="19"/>
      <c r="E35" s="19"/>
      <c r="F35" s="21"/>
    </row>
    <row r="36" spans="1:6" x14ac:dyDescent="0.25">
      <c r="A36" s="15" t="s">
        <v>175</v>
      </c>
      <c r="B36" s="11"/>
      <c r="C36" s="11"/>
      <c r="D36" s="11"/>
      <c r="E36" s="11"/>
      <c r="F36" s="16"/>
    </row>
    <row r="37" spans="1:6" x14ac:dyDescent="0.25">
      <c r="A37" s="15" t="s">
        <v>180</v>
      </c>
      <c r="B37" s="11"/>
      <c r="C37" s="11"/>
      <c r="D37" s="11"/>
      <c r="E37" s="11"/>
      <c r="F37" s="16"/>
    </row>
    <row r="38" spans="1:6" x14ac:dyDescent="0.25">
      <c r="A38" s="20" t="s">
        <v>176</v>
      </c>
      <c r="B38" s="19"/>
      <c r="C38" s="19"/>
      <c r="D38" s="19"/>
      <c r="E38" s="19"/>
      <c r="F38" s="21"/>
    </row>
    <row r="39" spans="1:6" x14ac:dyDescent="0.25">
      <c r="A39" s="15" t="s">
        <v>177</v>
      </c>
      <c r="B39" s="11"/>
      <c r="C39" s="11"/>
      <c r="D39" s="11"/>
      <c r="E39" s="11"/>
      <c r="F39" s="16"/>
    </row>
    <row r="40" spans="1:6" ht="31.5" customHeight="1" x14ac:dyDescent="0.25">
      <c r="A40" s="20" t="s">
        <v>178</v>
      </c>
      <c r="B40" s="19"/>
      <c r="C40" s="19"/>
      <c r="D40" s="19"/>
      <c r="E40" s="19"/>
      <c r="F40" s="21"/>
    </row>
    <row r="41" spans="1:6" x14ac:dyDescent="0.25">
      <c r="A41" s="15"/>
      <c r="B41" s="11"/>
      <c r="C41" s="11"/>
      <c r="D41" s="11"/>
      <c r="E41" s="11"/>
      <c r="F41" s="16"/>
    </row>
    <row r="42" spans="1:6" ht="15" customHeight="1" x14ac:dyDescent="0.25">
      <c r="A42" s="22" t="s">
        <v>179</v>
      </c>
      <c r="B42" s="17"/>
      <c r="C42" s="17"/>
      <c r="D42" s="17"/>
      <c r="E42" s="17"/>
      <c r="F42" s="18"/>
    </row>
    <row r="43" spans="1:6" ht="23.25" customHeight="1" x14ac:dyDescent="0.25">
      <c r="A43" s="3"/>
      <c r="B43" s="3"/>
      <c r="C43" s="3"/>
      <c r="D43" s="3"/>
      <c r="E43" s="3"/>
      <c r="F43" s="3"/>
    </row>
    <row r="44" spans="1:6" ht="84" customHeight="1" x14ac:dyDescent="0.25">
      <c r="A44" s="4" t="s">
        <v>86</v>
      </c>
      <c r="B44" s="4"/>
      <c r="C44" s="4"/>
      <c r="D44" s="4"/>
      <c r="E44" s="4"/>
      <c r="F44" s="4"/>
    </row>
    <row r="45" spans="1:6" ht="12" customHeight="1" x14ac:dyDescent="0.25">
      <c r="A45" s="2"/>
      <c r="B45" s="2"/>
      <c r="C45" s="2"/>
      <c r="D45" s="2"/>
      <c r="E45" s="2"/>
      <c r="F45" s="2"/>
    </row>
    <row r="46" spans="1:6" ht="61.5" customHeight="1" x14ac:dyDescent="0.25">
      <c r="A46" s="4" t="s">
        <v>90</v>
      </c>
      <c r="B46" s="4"/>
      <c r="C46" s="4"/>
      <c r="D46" s="4"/>
      <c r="E46" s="4"/>
      <c r="F46" s="4"/>
    </row>
    <row r="48" spans="1:6" ht="108" customHeight="1" x14ac:dyDescent="0.25">
      <c r="A48" s="4" t="s">
        <v>100</v>
      </c>
      <c r="B48" s="4"/>
      <c r="C48" s="4"/>
      <c r="D48" s="4"/>
      <c r="E48" s="4"/>
      <c r="F48" s="4"/>
    </row>
    <row r="50" spans="1:6" ht="65.25" customHeight="1" x14ac:dyDescent="0.25">
      <c r="A50" s="4" t="s">
        <v>131</v>
      </c>
      <c r="B50" s="4"/>
      <c r="C50" s="4"/>
      <c r="D50" s="4"/>
      <c r="E50" s="4"/>
      <c r="F50" s="4"/>
    </row>
    <row r="52" spans="1:6" ht="82.5" customHeight="1" x14ac:dyDescent="0.25">
      <c r="A52" s="4" t="s">
        <v>138</v>
      </c>
      <c r="B52" s="4"/>
      <c r="C52" s="4"/>
      <c r="D52" s="4"/>
      <c r="E52" s="4"/>
      <c r="F52" s="4"/>
    </row>
    <row r="54" spans="1:6" ht="61.5" customHeight="1" x14ac:dyDescent="0.25">
      <c r="A54" s="4" t="s">
        <v>151</v>
      </c>
      <c r="B54" s="4"/>
      <c r="C54" s="4"/>
      <c r="D54" s="4"/>
      <c r="E54" s="4"/>
      <c r="F54" s="4"/>
    </row>
  </sheetData>
  <mergeCells count="16">
    <mergeCell ref="A48:F48"/>
    <mergeCell ref="A50:F50"/>
    <mergeCell ref="A52:F52"/>
    <mergeCell ref="A54:F54"/>
    <mergeCell ref="A46:F46"/>
    <mergeCell ref="A1:F1"/>
    <mergeCell ref="A2:F2"/>
    <mergeCell ref="A35:F35"/>
    <mergeCell ref="A40:F40"/>
    <mergeCell ref="A38:F38"/>
    <mergeCell ref="A26:F26"/>
    <mergeCell ref="A28:F28"/>
    <mergeCell ref="A30:F30"/>
    <mergeCell ref="A32:F32"/>
    <mergeCell ref="A34:F34"/>
    <mergeCell ref="A44:F44"/>
  </mergeCells>
  <pageMargins left="0.511811024" right="0.511811024" top="0.78740157499999996" bottom="0.78740157499999996" header="0.31496062000000002" footer="0.31496062000000002"/>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A3" sqref="A3:A9"/>
    </sheetView>
  </sheetViews>
  <sheetFormatPr defaultRowHeight="15.75" x14ac:dyDescent="0.25"/>
  <cols>
    <col min="1" max="1" width="55.75" customWidth="1"/>
  </cols>
  <sheetData>
    <row r="1" spans="1:1" ht="94.5" x14ac:dyDescent="0.25">
      <c r="A1" t="s">
        <v>174</v>
      </c>
    </row>
    <row r="3" spans="1:1" x14ac:dyDescent="0.25">
      <c r="A3" t="s">
        <v>175</v>
      </c>
    </row>
    <row r="4" spans="1:1" x14ac:dyDescent="0.25">
      <c r="A4" t="s">
        <v>180</v>
      </c>
    </row>
    <row r="5" spans="1:1" x14ac:dyDescent="0.25">
      <c r="A5" t="s">
        <v>176</v>
      </c>
    </row>
    <row r="6" spans="1:1" x14ac:dyDescent="0.25">
      <c r="A6" t="s">
        <v>177</v>
      </c>
    </row>
    <row r="7" spans="1:1" x14ac:dyDescent="0.25">
      <c r="A7" t="s">
        <v>178</v>
      </c>
    </row>
    <row r="9" spans="1:1" x14ac:dyDescent="0.25">
      <c r="A9" t="s">
        <v>179</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Planilhas</vt:lpstr>
      </vt:variant>
      <vt:variant>
        <vt:i4>4</vt:i4>
      </vt:variant>
    </vt:vector>
  </HeadingPairs>
  <TitlesOfParts>
    <vt:vector size="4" baseType="lpstr">
      <vt:lpstr>Respostas</vt:lpstr>
      <vt:lpstr>Planilha1</vt:lpstr>
      <vt:lpstr>Respostas (2)</vt:lpstr>
      <vt:lpstr>Planilha3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Valter Monteiro</dc:creator>
  <cp:lastModifiedBy>Valter Monteiro</cp:lastModifiedBy>
  <cp:lastPrinted>2017-12-11T12:44:05Z</cp:lastPrinted>
  <dcterms:created xsi:type="dcterms:W3CDTF">2017-12-11T12:43:48Z</dcterms:created>
  <dcterms:modified xsi:type="dcterms:W3CDTF">2017-12-11T13:00:11Z</dcterms:modified>
</cp:coreProperties>
</file>

<file path=docProps/core0.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2017-12-11T09:43:03-02:00</dcterms:created>
  <dcterms:modified xsi:type="dcterms:W3CDTF">2017-12-11T09:43:03-02:00</dcterms:modified>
  <cp:revision>0</cp:revision>
</cp:coreProperties>
</file>